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im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9320" windowHeight="8010" tabRatio="801"/>
  </bookViews>
  <sheets>
    <sheet name="Twitter dashboard" sheetId="3" r:id="rId1"/>
    <sheet name="Instructions" sheetId="26" r:id="rId2"/>
    <sheet name="Data" sheetId="8" r:id="rId3"/>
    <sheet name="Top tweets" sheetId="25" r:id="rId4"/>
    <sheet name="Jun" sheetId="1" r:id="rId5"/>
    <sheet name="Jul" sheetId="14" r:id="rId6"/>
    <sheet name="Aug" sheetId="15" r:id="rId7"/>
    <sheet name="Sep" sheetId="16" r:id="rId8"/>
    <sheet name="Oct" sheetId="17" r:id="rId9"/>
    <sheet name="Nov" sheetId="18" r:id="rId10"/>
    <sheet name="Dec" sheetId="19" r:id="rId11"/>
    <sheet name="Jan" sheetId="20" r:id="rId12"/>
    <sheet name="Feb" sheetId="21" r:id="rId13"/>
    <sheet name="Mar" sheetId="22" r:id="rId14"/>
    <sheet name="Apr" sheetId="23" r:id="rId15"/>
    <sheet name="May" sheetId="24" r:id="rId16"/>
  </sheets>
  <definedNames>
    <definedName name="_xlnm._FilterDatabase" localSheetId="6" hidden="1">Aug!$A$1:$AO$86</definedName>
    <definedName name="_xlnm._FilterDatabase" localSheetId="5" hidden="1">Jul!$A$1:$AP$146</definedName>
    <definedName name="_xlnm._FilterDatabase" localSheetId="4" hidden="1">Jun!$A$1:$AO$93</definedName>
    <definedName name="Dates">OFFSET(Data!$A$1,0,COUNTA(Data!$1:$1)-1,1,-12)</definedName>
    <definedName name="Impressions">OFFSET(Data!$A$12,0,COUNTA(Data!$1:$1)-1,1,-12)</definedName>
    <definedName name="Interaction">OFFSET(Data!$A$18,0,COUNTA(Data!$1:$1)-1,1,-12)</definedName>
    <definedName name="_xlnm.Print_Area" localSheetId="0">'Twitter dashboard'!$A$1:$M$63</definedName>
    <definedName name="typeinteractions">OFFSET(Data!$A$21,,COUNT(Data!$21:$21),8,1)</definedName>
  </definedNames>
  <calcPr calcId="145621"/>
</workbook>
</file>

<file path=xl/calcChain.xml><?xml version="1.0" encoding="utf-8"?>
<calcChain xmlns="http://schemas.openxmlformats.org/spreadsheetml/2006/main">
  <c r="M21" i="8" l="1"/>
  <c r="L21" i="8"/>
  <c r="K21" i="8"/>
  <c r="J21" i="8"/>
  <c r="I21" i="8"/>
  <c r="H21" i="8"/>
  <c r="G21" i="8"/>
  <c r="B21" i="8"/>
  <c r="D21" i="8"/>
  <c r="C21" i="8"/>
  <c r="F21" i="8"/>
  <c r="E21" i="8"/>
  <c r="F22" i="8"/>
  <c r="F23" i="8"/>
  <c r="F24" i="8"/>
  <c r="F25" i="8"/>
  <c r="F26" i="8"/>
  <c r="F27" i="8"/>
  <c r="F28" i="8"/>
  <c r="E22" i="8"/>
  <c r="E23" i="8"/>
  <c r="E24" i="8"/>
  <c r="E25" i="8"/>
  <c r="E26" i="8"/>
  <c r="E27" i="8"/>
  <c r="E28" i="8"/>
  <c r="G22" i="8"/>
  <c r="H22" i="8"/>
  <c r="I22" i="8"/>
  <c r="J22" i="8"/>
  <c r="K22" i="8"/>
  <c r="L22" i="8"/>
  <c r="M22" i="8"/>
  <c r="G23" i="8"/>
  <c r="H23" i="8"/>
  <c r="I23" i="8"/>
  <c r="J23" i="8"/>
  <c r="K23" i="8"/>
  <c r="L23" i="8"/>
  <c r="M23" i="8"/>
  <c r="G24" i="8"/>
  <c r="H24" i="8"/>
  <c r="I24" i="8"/>
  <c r="J24" i="8"/>
  <c r="K24" i="8"/>
  <c r="L24" i="8"/>
  <c r="M24" i="8"/>
  <c r="G25" i="8"/>
  <c r="H25" i="8"/>
  <c r="I25" i="8"/>
  <c r="J25" i="8"/>
  <c r="K25" i="8"/>
  <c r="L25" i="8"/>
  <c r="M25" i="8"/>
  <c r="G26" i="8"/>
  <c r="H26" i="8"/>
  <c r="I26" i="8"/>
  <c r="J26" i="8"/>
  <c r="K26" i="8"/>
  <c r="L26" i="8"/>
  <c r="M26" i="8"/>
  <c r="G27" i="8"/>
  <c r="H27" i="8"/>
  <c r="I27" i="8"/>
  <c r="J27" i="8"/>
  <c r="K27" i="8"/>
  <c r="L27" i="8"/>
  <c r="M27" i="8"/>
  <c r="G28" i="8"/>
  <c r="H28" i="8"/>
  <c r="I28" i="8"/>
  <c r="J28" i="8"/>
  <c r="K28" i="8"/>
  <c r="L28" i="8"/>
  <c r="M28" i="8"/>
  <c r="H18" i="8" l="1"/>
  <c r="I18" i="8"/>
  <c r="J18" i="8"/>
  <c r="K18" i="8"/>
  <c r="L18" i="8"/>
  <c r="M18" i="8"/>
  <c r="N18" i="8"/>
  <c r="G18" i="8"/>
  <c r="M3" i="8" l="1"/>
  <c r="L3" i="8"/>
  <c r="K3" i="8"/>
  <c r="J3" i="8"/>
  <c r="I3" i="8"/>
  <c r="M42" i="8"/>
  <c r="M36" i="8"/>
  <c r="M30" i="8"/>
  <c r="M14" i="8"/>
  <c r="M8" i="8"/>
  <c r="M4" i="8"/>
  <c r="L42" i="8"/>
  <c r="L36" i="8"/>
  <c r="L30" i="8"/>
  <c r="L14" i="8"/>
  <c r="L8" i="8"/>
  <c r="L4" i="8"/>
  <c r="K42" i="8"/>
  <c r="K36" i="8"/>
  <c r="K30" i="8"/>
  <c r="K14" i="8"/>
  <c r="K8" i="8"/>
  <c r="K4" i="8"/>
  <c r="J42" i="8"/>
  <c r="J36" i="8"/>
  <c r="J30" i="8"/>
  <c r="J14" i="8"/>
  <c r="J8" i="8"/>
  <c r="J4" i="8"/>
  <c r="I42" i="8"/>
  <c r="I36" i="8"/>
  <c r="I30" i="8"/>
  <c r="I14" i="8"/>
  <c r="I8" i="8"/>
  <c r="I4" i="8"/>
  <c r="H42" i="8"/>
  <c r="H36" i="8"/>
  <c r="H30" i="8"/>
  <c r="H14" i="8"/>
  <c r="H8" i="8"/>
  <c r="H4" i="8"/>
  <c r="H3" i="8"/>
  <c r="G46" i="8"/>
  <c r="H46" i="8"/>
  <c r="I46" i="8"/>
  <c r="J46" i="8"/>
  <c r="K46" i="8"/>
  <c r="L46" i="8"/>
  <c r="M46" i="8"/>
  <c r="G44" i="8"/>
  <c r="H44" i="8"/>
  <c r="I44" i="8"/>
  <c r="J44" i="8"/>
  <c r="K44" i="8"/>
  <c r="L44" i="8"/>
  <c r="M44" i="8"/>
  <c r="G40" i="8"/>
  <c r="H40" i="8"/>
  <c r="I40" i="8"/>
  <c r="J40" i="8"/>
  <c r="K40" i="8"/>
  <c r="L40" i="8"/>
  <c r="M40" i="8"/>
  <c r="G47" i="8"/>
  <c r="H47" i="8"/>
  <c r="I47" i="8"/>
  <c r="J47" i="8"/>
  <c r="K47" i="8"/>
  <c r="L47" i="8"/>
  <c r="M47" i="8"/>
  <c r="G45" i="8"/>
  <c r="H45" i="8"/>
  <c r="I45" i="8"/>
  <c r="J45" i="8"/>
  <c r="K45" i="8"/>
  <c r="L45" i="8"/>
  <c r="M45" i="8"/>
  <c r="G43" i="8"/>
  <c r="H43" i="8"/>
  <c r="I43" i="8"/>
  <c r="J43" i="8"/>
  <c r="K43" i="8"/>
  <c r="L43" i="8"/>
  <c r="M43" i="8"/>
  <c r="G41" i="8"/>
  <c r="H41" i="8"/>
  <c r="I41" i="8"/>
  <c r="J41" i="8"/>
  <c r="K41" i="8"/>
  <c r="L41" i="8"/>
  <c r="M41" i="8"/>
  <c r="N47" i="8"/>
  <c r="N45" i="8"/>
  <c r="N43" i="8"/>
  <c r="N41" i="8"/>
  <c r="G39" i="8"/>
  <c r="H39" i="8"/>
  <c r="I39" i="8"/>
  <c r="J39" i="8"/>
  <c r="K39" i="8"/>
  <c r="L39" i="8"/>
  <c r="M39" i="8"/>
  <c r="N39" i="8"/>
  <c r="G37" i="8"/>
  <c r="H37" i="8"/>
  <c r="I37" i="8"/>
  <c r="J37" i="8"/>
  <c r="K37" i="8"/>
  <c r="L37" i="8"/>
  <c r="M37" i="8"/>
  <c r="N37" i="8"/>
  <c r="G35" i="8"/>
  <c r="H35" i="8"/>
  <c r="I35" i="8"/>
  <c r="J35" i="8"/>
  <c r="K35" i="8"/>
  <c r="L35" i="8"/>
  <c r="M35" i="8"/>
  <c r="N35" i="8"/>
  <c r="G38" i="8"/>
  <c r="H38" i="8"/>
  <c r="I38" i="8"/>
  <c r="J38" i="8"/>
  <c r="K38" i="8"/>
  <c r="L38" i="8"/>
  <c r="M38" i="8"/>
  <c r="G33" i="8"/>
  <c r="H33" i="8"/>
  <c r="I33" i="8"/>
  <c r="J33" i="8"/>
  <c r="K33" i="8"/>
  <c r="L33" i="8"/>
  <c r="M33" i="8"/>
  <c r="N33" i="8"/>
  <c r="G31" i="8"/>
  <c r="H31" i="8"/>
  <c r="I31" i="8"/>
  <c r="J31" i="8"/>
  <c r="K31" i="8"/>
  <c r="L31" i="8"/>
  <c r="M31" i="8"/>
  <c r="G32" i="8"/>
  <c r="H32" i="8"/>
  <c r="I32" i="8"/>
  <c r="J32" i="8"/>
  <c r="K32" i="8"/>
  <c r="L32" i="8"/>
  <c r="M32" i="8"/>
  <c r="F30" i="8"/>
  <c r="F31" i="8" s="1"/>
  <c r="N31" i="8"/>
  <c r="G34" i="8"/>
  <c r="H34" i="8"/>
  <c r="I34" i="8"/>
  <c r="J34" i="8"/>
  <c r="K34" i="8"/>
  <c r="L34" i="8"/>
  <c r="M34" i="8"/>
  <c r="G16" i="8"/>
  <c r="H16" i="8"/>
  <c r="I16" i="8"/>
  <c r="J16" i="8"/>
  <c r="K16" i="8"/>
  <c r="L16" i="8"/>
  <c r="M16" i="8"/>
  <c r="G19" i="8"/>
  <c r="H19" i="8"/>
  <c r="I19" i="8"/>
  <c r="J19" i="8"/>
  <c r="K19" i="8"/>
  <c r="L19" i="8"/>
  <c r="M19" i="8"/>
  <c r="G17" i="8"/>
  <c r="H17" i="8"/>
  <c r="I17" i="8"/>
  <c r="J17" i="8"/>
  <c r="K17" i="8"/>
  <c r="L17" i="8"/>
  <c r="M17" i="8"/>
  <c r="G15" i="8"/>
  <c r="H15" i="8"/>
  <c r="I15" i="8"/>
  <c r="J15" i="8"/>
  <c r="K15" i="8"/>
  <c r="L15" i="8"/>
  <c r="M15" i="8"/>
  <c r="G13" i="8"/>
  <c r="H13" i="8"/>
  <c r="I13" i="8"/>
  <c r="J13" i="8"/>
  <c r="K13" i="8"/>
  <c r="L13" i="8"/>
  <c r="M13" i="8"/>
  <c r="G12" i="8"/>
  <c r="H12" i="8"/>
  <c r="I12" i="8"/>
  <c r="J12" i="8"/>
  <c r="K12" i="8"/>
  <c r="L12" i="8"/>
  <c r="M12" i="8"/>
  <c r="G9" i="8"/>
  <c r="H9" i="8"/>
  <c r="I9" i="8"/>
  <c r="J9" i="8"/>
  <c r="K9" i="8"/>
  <c r="L9" i="8"/>
  <c r="M9" i="8"/>
  <c r="G11" i="8"/>
  <c r="H11" i="8"/>
  <c r="I11" i="8"/>
  <c r="J11" i="8"/>
  <c r="K11" i="8"/>
  <c r="L11" i="8"/>
  <c r="M11" i="8"/>
  <c r="G10" i="8"/>
  <c r="H10" i="8"/>
  <c r="I10" i="8"/>
  <c r="J10" i="8"/>
  <c r="K10" i="8"/>
  <c r="L10" i="8"/>
  <c r="M10" i="8"/>
  <c r="G42" i="8"/>
  <c r="G36" i="8"/>
  <c r="G30" i="8"/>
  <c r="G14" i="8"/>
  <c r="G8" i="8"/>
  <c r="G4" i="8"/>
  <c r="G3" i="8" s="1"/>
  <c r="D6" i="8"/>
  <c r="E6" i="8"/>
  <c r="F6" i="8"/>
  <c r="G6" i="8"/>
  <c r="H6" i="8"/>
  <c r="I6" i="8"/>
  <c r="J6" i="8"/>
  <c r="K6" i="8"/>
  <c r="L6" i="8"/>
  <c r="M6" i="8"/>
  <c r="F42" i="8"/>
  <c r="F36" i="8"/>
  <c r="F14" i="8"/>
  <c r="F15" i="8" s="1"/>
  <c r="F8" i="8"/>
  <c r="F9" i="8" s="1"/>
  <c r="F4" i="8"/>
  <c r="F3" i="8" s="1"/>
  <c r="E42" i="8"/>
  <c r="E36" i="8"/>
  <c r="E30" i="8"/>
  <c r="E14" i="8"/>
  <c r="E8" i="8"/>
  <c r="E4" i="8"/>
  <c r="E3" i="8" s="1"/>
  <c r="D42" i="8"/>
  <c r="D36" i="8"/>
  <c r="D30" i="8"/>
  <c r="D28" i="8"/>
  <c r="D27" i="8"/>
  <c r="D26" i="8"/>
  <c r="D25" i="8"/>
  <c r="D24" i="8"/>
  <c r="D23" i="8"/>
  <c r="D22" i="8"/>
  <c r="D14" i="8"/>
  <c r="D18" i="8" s="1"/>
  <c r="D8" i="8"/>
  <c r="D4" i="8"/>
  <c r="D3" i="8" s="1"/>
  <c r="B11" i="3"/>
  <c r="X3" i="25"/>
  <c r="X4" i="25"/>
  <c r="X5" i="25"/>
  <c r="X6" i="25"/>
  <c r="X7" i="25"/>
  <c r="X8" i="25"/>
  <c r="X9" i="25"/>
  <c r="X10" i="25"/>
  <c r="X11" i="25"/>
  <c r="X2" i="25"/>
  <c r="R3" i="25"/>
  <c r="R4" i="25"/>
  <c r="R5" i="25"/>
  <c r="R6" i="25"/>
  <c r="R7" i="25"/>
  <c r="R8" i="25"/>
  <c r="R9" i="25"/>
  <c r="R10" i="25"/>
  <c r="R11" i="25"/>
  <c r="R2" i="25"/>
  <c r="T3" i="25"/>
  <c r="T4" i="25"/>
  <c r="T5" i="25"/>
  <c r="T6" i="25"/>
  <c r="T7" i="25"/>
  <c r="T8" i="25"/>
  <c r="T9" i="25"/>
  <c r="T10" i="25"/>
  <c r="T11" i="25"/>
  <c r="T2" i="25"/>
  <c r="U2" i="25"/>
  <c r="V3" i="25"/>
  <c r="V5" i="25"/>
  <c r="V7" i="25"/>
  <c r="V9" i="25"/>
  <c r="V11" i="25"/>
  <c r="N3" i="25"/>
  <c r="N4" i="25"/>
  <c r="N5" i="25"/>
  <c r="N6" i="25"/>
  <c r="N7" i="25"/>
  <c r="N8" i="25"/>
  <c r="N9" i="25"/>
  <c r="N10" i="25"/>
  <c r="N11" i="25"/>
  <c r="N2" i="25"/>
  <c r="L3" i="25"/>
  <c r="L4" i="25"/>
  <c r="L5" i="25"/>
  <c r="L6" i="25"/>
  <c r="L7" i="25"/>
  <c r="L8" i="25"/>
  <c r="L9" i="25"/>
  <c r="L10" i="25"/>
  <c r="L11" i="25"/>
  <c r="L2" i="25"/>
  <c r="M2" i="25"/>
  <c r="Y11" i="25"/>
  <c r="Y10" i="25"/>
  <c r="Y9" i="25"/>
  <c r="Y8" i="25"/>
  <c r="Y7" i="25"/>
  <c r="Y6" i="25"/>
  <c r="Y5" i="25"/>
  <c r="Y4" i="25"/>
  <c r="Y3" i="25"/>
  <c r="Y2" i="25"/>
  <c r="W11" i="25"/>
  <c r="W10" i="25"/>
  <c r="V10" i="25" s="1"/>
  <c r="W9" i="25"/>
  <c r="W8" i="25"/>
  <c r="V8" i="25" s="1"/>
  <c r="W7" i="25"/>
  <c r="W6" i="25"/>
  <c r="V6" i="25" s="1"/>
  <c r="W5" i="25"/>
  <c r="W4" i="25"/>
  <c r="V4" i="25" s="1"/>
  <c r="W3" i="25"/>
  <c r="W2" i="25"/>
  <c r="V2" i="25" s="1"/>
  <c r="U11" i="25"/>
  <c r="U10" i="25"/>
  <c r="U9" i="25"/>
  <c r="U8" i="25"/>
  <c r="U7" i="25"/>
  <c r="U6" i="25"/>
  <c r="U5" i="25"/>
  <c r="U4" i="25"/>
  <c r="U3" i="25"/>
  <c r="S11" i="25"/>
  <c r="S10" i="25"/>
  <c r="S9" i="25"/>
  <c r="S8" i="25"/>
  <c r="S7" i="25"/>
  <c r="S6" i="25"/>
  <c r="S5" i="25"/>
  <c r="S4" i="25"/>
  <c r="S3" i="25"/>
  <c r="S2" i="25"/>
  <c r="Q11" i="25"/>
  <c r="P11" i="25" s="1"/>
  <c r="Q10" i="25"/>
  <c r="P10" i="25" s="1"/>
  <c r="Q9" i="25"/>
  <c r="P9" i="25" s="1"/>
  <c r="Q8" i="25"/>
  <c r="P8" i="25" s="1"/>
  <c r="Q7" i="25"/>
  <c r="P7" i="25" s="1"/>
  <c r="Q6" i="25"/>
  <c r="P6" i="25" s="1"/>
  <c r="Q5" i="25"/>
  <c r="P5" i="25" s="1"/>
  <c r="Q4" i="25"/>
  <c r="P4" i="25" s="1"/>
  <c r="Q3" i="25"/>
  <c r="P3" i="25" s="1"/>
  <c r="Q2" i="25"/>
  <c r="P2" i="25" s="1"/>
  <c r="O11" i="25"/>
  <c r="O10" i="25"/>
  <c r="O9" i="25"/>
  <c r="O8" i="25"/>
  <c r="O7" i="25"/>
  <c r="O6" i="25"/>
  <c r="O5" i="25"/>
  <c r="O4" i="25"/>
  <c r="O3" i="25"/>
  <c r="O2" i="25"/>
  <c r="M11" i="25"/>
  <c r="M10" i="25"/>
  <c r="M9" i="25"/>
  <c r="M8" i="25"/>
  <c r="M7" i="25"/>
  <c r="M6" i="25"/>
  <c r="M5" i="25"/>
  <c r="M4" i="25"/>
  <c r="M3" i="25"/>
  <c r="K11" i="25"/>
  <c r="K10" i="25"/>
  <c r="K9" i="25"/>
  <c r="K8" i="25"/>
  <c r="K7" i="25"/>
  <c r="K6" i="25"/>
  <c r="K5" i="25"/>
  <c r="K4" i="25"/>
  <c r="K3" i="25"/>
  <c r="K2" i="25"/>
  <c r="I3" i="25"/>
  <c r="I4" i="25"/>
  <c r="I5" i="25"/>
  <c r="I6" i="25"/>
  <c r="I7" i="25"/>
  <c r="I8" i="25"/>
  <c r="I9" i="25"/>
  <c r="I10" i="25"/>
  <c r="I11" i="25"/>
  <c r="I2" i="25"/>
  <c r="G3" i="25"/>
  <c r="G4" i="25"/>
  <c r="G5" i="25"/>
  <c r="G6" i="25"/>
  <c r="G7" i="25"/>
  <c r="G8" i="25"/>
  <c r="G9" i="25"/>
  <c r="G10" i="25"/>
  <c r="G11" i="25"/>
  <c r="G2" i="25"/>
  <c r="H11" i="25"/>
  <c r="H10" i="25"/>
  <c r="H9" i="25"/>
  <c r="H8" i="25"/>
  <c r="H7" i="25"/>
  <c r="H6" i="25"/>
  <c r="H5" i="25"/>
  <c r="H4" i="25"/>
  <c r="H3" i="25"/>
  <c r="H2" i="25"/>
  <c r="E3" i="25"/>
  <c r="D3" i="25" s="1"/>
  <c r="E4" i="25"/>
  <c r="D4" i="25" s="1"/>
  <c r="E5" i="25"/>
  <c r="D5" i="25" s="1"/>
  <c r="E6" i="25"/>
  <c r="D6" i="25" s="1"/>
  <c r="E7" i="25"/>
  <c r="D7" i="25" s="1"/>
  <c r="E8" i="25"/>
  <c r="D8" i="25" s="1"/>
  <c r="E9" i="25"/>
  <c r="D9" i="25" s="1"/>
  <c r="E10" i="25"/>
  <c r="D10" i="25" s="1"/>
  <c r="E11" i="25"/>
  <c r="D11" i="25" s="1"/>
  <c r="E2" i="25"/>
  <c r="D2" i="25" s="1"/>
  <c r="F2" i="25"/>
  <c r="N6" i="8"/>
  <c r="N9" i="8"/>
  <c r="N11" i="8"/>
  <c r="N13" i="8"/>
  <c r="N15" i="8"/>
  <c r="N17" i="8"/>
  <c r="N19" i="8"/>
  <c r="C3" i="25"/>
  <c r="C4" i="25"/>
  <c r="C5" i="25"/>
  <c r="C6" i="25"/>
  <c r="B6" i="25" s="1"/>
  <c r="C7" i="25"/>
  <c r="C8" i="25"/>
  <c r="B8" i="25" s="1"/>
  <c r="C9" i="25"/>
  <c r="B9" i="25" s="1"/>
  <c r="C10" i="25"/>
  <c r="B10" i="25" s="1"/>
  <c r="C11" i="25"/>
  <c r="B11" i="25" s="1"/>
  <c r="C2" i="25"/>
  <c r="B2" i="25" s="1"/>
  <c r="B7" i="25"/>
  <c r="B5" i="25"/>
  <c r="B4" i="25"/>
  <c r="B3" i="25"/>
  <c r="F11" i="25"/>
  <c r="F10" i="25"/>
  <c r="F9" i="25"/>
  <c r="F8" i="25"/>
  <c r="F7" i="25"/>
  <c r="F6" i="25"/>
  <c r="F5" i="25"/>
  <c r="F4" i="25"/>
  <c r="F3" i="25"/>
  <c r="D10" i="8" l="1"/>
  <c r="D12" i="8" s="1"/>
  <c r="D38" i="8"/>
  <c r="D40" i="8" s="1"/>
  <c r="D44" i="8"/>
  <c r="D46" i="8" s="1"/>
  <c r="D32" i="8"/>
  <c r="D34" i="8" s="1"/>
  <c r="E37" i="8"/>
  <c r="D16" i="8"/>
  <c r="H45" i="3"/>
  <c r="H47" i="3"/>
  <c r="H49" i="3"/>
  <c r="H51" i="3"/>
  <c r="H53" i="3"/>
  <c r="H44" i="3"/>
  <c r="H46" i="3"/>
  <c r="H48" i="3"/>
  <c r="H50" i="3"/>
  <c r="H52" i="3"/>
  <c r="F38" i="8"/>
  <c r="F39" i="8" s="1"/>
  <c r="F44" i="8"/>
  <c r="F45" i="8" s="1"/>
  <c r="F10" i="8"/>
  <c r="F12" i="8" s="1"/>
  <c r="F13" i="8" s="1"/>
  <c r="F37" i="8"/>
  <c r="F43" i="8"/>
  <c r="F18" i="8"/>
  <c r="F19" i="8" s="1"/>
  <c r="F16" i="8"/>
  <c r="F17" i="8" s="1"/>
  <c r="F32" i="8"/>
  <c r="F33" i="8" s="1"/>
  <c r="F46" i="8"/>
  <c r="F47" i="8" s="1"/>
  <c r="F34" i="8"/>
  <c r="F35" i="8" s="1"/>
  <c r="F40" i="8"/>
  <c r="F41" i="8" s="1"/>
  <c r="F11" i="8"/>
  <c r="E16" i="8"/>
  <c r="E10" i="8"/>
  <c r="E32" i="8"/>
  <c r="E44" i="8"/>
  <c r="E9" i="8"/>
  <c r="E15" i="8"/>
  <c r="E31" i="8"/>
  <c r="E38" i="8"/>
  <c r="E18" i="8"/>
  <c r="E19" i="8" s="1"/>
  <c r="E43" i="8"/>
  <c r="J2" i="25"/>
  <c r="B44" i="3" s="1"/>
  <c r="J3" i="25"/>
  <c r="B45" i="3" s="1"/>
  <c r="J4" i="25"/>
  <c r="B46" i="3" s="1"/>
  <c r="J5" i="25"/>
  <c r="B47" i="3" s="1"/>
  <c r="J6" i="25"/>
  <c r="B48" i="3" s="1"/>
  <c r="J7" i="25"/>
  <c r="B49" i="3" s="1"/>
  <c r="J8" i="25"/>
  <c r="B50" i="3" s="1"/>
  <c r="J9" i="25"/>
  <c r="B51" i="3" s="1"/>
  <c r="J10" i="25"/>
  <c r="B52" i="3" s="1"/>
  <c r="J11" i="25"/>
  <c r="B53" i="3" s="1"/>
  <c r="E17" i="8" l="1"/>
  <c r="E40" i="8"/>
  <c r="E39" i="8"/>
  <c r="E46" i="8"/>
  <c r="E45" i="8"/>
  <c r="E12" i="8"/>
  <c r="E13" i="8" s="1"/>
  <c r="E11" i="8"/>
  <c r="E33" i="8"/>
  <c r="E34" i="8"/>
  <c r="E35" i="8" s="1"/>
  <c r="C40" i="3" s="1"/>
  <c r="C25" i="8"/>
  <c r="E47" i="8" l="1"/>
  <c r="I40" i="3" s="1"/>
  <c r="E41" i="8"/>
  <c r="F40" i="3" s="1"/>
  <c r="C28" i="8"/>
  <c r="C27" i="8"/>
  <c r="C26" i="8"/>
  <c r="C24" i="8"/>
  <c r="B42" i="8"/>
  <c r="B36" i="8"/>
  <c r="B30" i="8"/>
  <c r="C42" i="8"/>
  <c r="C36" i="8"/>
  <c r="C30" i="8"/>
  <c r="H33" i="3" l="1"/>
  <c r="D43" i="8"/>
  <c r="D31" i="8"/>
  <c r="D37" i="8"/>
  <c r="C31" i="8"/>
  <c r="C37" i="8"/>
  <c r="C43" i="8"/>
  <c r="B33" i="3"/>
  <c r="E33" i="3"/>
  <c r="C36" i="3"/>
  <c r="I36" i="3"/>
  <c r="F36" i="3"/>
  <c r="C33" i="3"/>
  <c r="I33" i="3" l="1"/>
  <c r="F33" i="3"/>
  <c r="B23" i="8"/>
  <c r="C23" i="8"/>
  <c r="B22" i="8"/>
  <c r="C22" i="8"/>
  <c r="B4" i="8"/>
  <c r="B3" i="8" s="1"/>
  <c r="C4" i="8"/>
  <c r="C3" i="8" s="1"/>
  <c r="C6" i="8"/>
  <c r="B14" i="8"/>
  <c r="C14" i="8"/>
  <c r="B8" i="8"/>
  <c r="C8" i="8"/>
  <c r="C21" i="3"/>
  <c r="B21" i="3"/>
  <c r="C44" i="8" l="1"/>
  <c r="C38" i="8"/>
  <c r="C32" i="8"/>
  <c r="C18" i="8"/>
  <c r="D19" i="8" s="1"/>
  <c r="C16" i="8"/>
  <c r="D17" i="8" s="1"/>
  <c r="D15" i="8"/>
  <c r="D9" i="8"/>
  <c r="C10" i="8"/>
  <c r="C9" i="8"/>
  <c r="B10" i="8"/>
  <c r="B18" i="8"/>
  <c r="C19" i="8" s="1"/>
  <c r="B16" i="8"/>
  <c r="C15" i="8"/>
  <c r="B32" i="8"/>
  <c r="B36" i="3" s="1"/>
  <c r="B44" i="8"/>
  <c r="H36" i="3" s="1"/>
  <c r="B38" i="8"/>
  <c r="E36" i="3" s="1"/>
  <c r="E21" i="3"/>
  <c r="F21" i="3"/>
  <c r="H24" i="3"/>
  <c r="C13" i="3"/>
  <c r="E24" i="3"/>
  <c r="F13" i="3"/>
  <c r="I21" i="3"/>
  <c r="H21" i="3"/>
  <c r="F24" i="3"/>
  <c r="C17" i="8" l="1"/>
  <c r="B40" i="3"/>
  <c r="C12" i="8"/>
  <c r="D13" i="8" s="1"/>
  <c r="D11" i="8"/>
  <c r="C34" i="8"/>
  <c r="D35" i="8" s="1"/>
  <c r="D33" i="8"/>
  <c r="C40" i="8"/>
  <c r="D41" i="8" s="1"/>
  <c r="D39" i="8"/>
  <c r="D45" i="8"/>
  <c r="C46" i="8"/>
  <c r="D47" i="8" s="1"/>
  <c r="B40" i="8"/>
  <c r="C39" i="8"/>
  <c r="C45" i="8"/>
  <c r="B46" i="8"/>
  <c r="H40" i="3" s="1"/>
  <c r="C33" i="8"/>
  <c r="B34" i="8"/>
  <c r="B12" i="8"/>
  <c r="C13" i="8" s="1"/>
  <c r="C11" i="8"/>
  <c r="C47" i="8"/>
  <c r="I24" i="3"/>
  <c r="H28" i="3"/>
  <c r="I28" i="3"/>
  <c r="E28" i="3"/>
  <c r="F28" i="3"/>
  <c r="C41" i="8" l="1"/>
  <c r="E40" i="3"/>
  <c r="C35" i="8"/>
</calcChain>
</file>

<file path=xl/sharedStrings.xml><?xml version="1.0" encoding="utf-8"?>
<sst xmlns="http://schemas.openxmlformats.org/spreadsheetml/2006/main" count="2775" uniqueCount="215">
  <si>
    <t>Tweet id</t>
  </si>
  <si>
    <t>Tweet permalink</t>
  </si>
  <si>
    <t>Tweet text</t>
  </si>
  <si>
    <t>time</t>
  </si>
  <si>
    <t>impressions</t>
  </si>
  <si>
    <t>engagements</t>
  </si>
  <si>
    <t>engagement rate</t>
  </si>
  <si>
    <t>retweets</t>
  </si>
  <si>
    <t>replies</t>
  </si>
  <si>
    <t>favorites</t>
  </si>
  <si>
    <t>user profile clicks</t>
  </si>
  <si>
    <t>url clicks</t>
  </si>
  <si>
    <t>hashtag clicks</t>
  </si>
  <si>
    <t>detail expands</t>
  </si>
  <si>
    <t>permalink clicks</t>
  </si>
  <si>
    <t>embedded media clicks</t>
  </si>
  <si>
    <t>app opens</t>
  </si>
  <si>
    <t>app install attempts</t>
  </si>
  <si>
    <t>follows</t>
  </si>
  <si>
    <t>email tweet</t>
  </si>
  <si>
    <t>dial phone</t>
  </si>
  <si>
    <t>promoted impressions</t>
  </si>
  <si>
    <t>promoted engagements</t>
  </si>
  <si>
    <t>promoted engagement rate</t>
  </si>
  <si>
    <t>promoted retweets</t>
  </si>
  <si>
    <t>promoted replies</t>
  </si>
  <si>
    <t>promoted favorites</t>
  </si>
  <si>
    <t>promoted user profile clicks</t>
  </si>
  <si>
    <t>promoted url clicks</t>
  </si>
  <si>
    <t>promoted hashtag clicks</t>
  </si>
  <si>
    <t>promoted detail expands</t>
  </si>
  <si>
    <t>promoted permalink clicks</t>
  </si>
  <si>
    <t>promoted embedded media clicks</t>
  </si>
  <si>
    <t>promoted app opens</t>
  </si>
  <si>
    <t>promoted app install attempts</t>
  </si>
  <si>
    <t>promoted follows</t>
  </si>
  <si>
    <t>promoted email tweet</t>
  </si>
  <si>
    <t>promoted dial phone</t>
  </si>
  <si>
    <t>Type</t>
  </si>
  <si>
    <t>How</t>
  </si>
  <si>
    <t>-</t>
  </si>
  <si>
    <t>% interaction</t>
  </si>
  <si>
    <t>Replies</t>
  </si>
  <si>
    <t>Replies/post</t>
  </si>
  <si>
    <t>% replies</t>
  </si>
  <si>
    <t>Retweets</t>
  </si>
  <si>
    <t>Retweets/post</t>
  </si>
  <si>
    <t>Favorites</t>
  </si>
  <si>
    <t>Favorites/post</t>
  </si>
  <si>
    <t>% impressions</t>
  </si>
  <si>
    <t>Followers</t>
  </si>
  <si>
    <t>Interactions</t>
  </si>
  <si>
    <t>Impressions</t>
  </si>
  <si>
    <t>% retweets</t>
  </si>
  <si>
    <t>% favourites</t>
  </si>
  <si>
    <t>TWITTER</t>
  </si>
  <si>
    <t>Top 10 posts by interaction rate</t>
  </si>
  <si>
    <t># replies to users</t>
  </si>
  <si>
    <t>Interaction rate</t>
  </si>
  <si>
    <t xml:space="preserve">(impressions/followers) </t>
  </si>
  <si>
    <t xml:space="preserve">% impressions </t>
  </si>
  <si>
    <t xml:space="preserve">(interactions/impressions) </t>
  </si>
  <si>
    <t>Impressions per tweet</t>
  </si>
  <si>
    <t>Interactions per post</t>
  </si>
  <si>
    <t># tweets</t>
  </si>
  <si>
    <t>Interactions per tweet</t>
  </si>
  <si>
    <t>% prev month</t>
  </si>
  <si>
    <t>Top</t>
  </si>
  <si>
    <t>Reach and interaction</t>
  </si>
  <si>
    <t>Interactions breakdown</t>
  </si>
  <si>
    <t>Tweets</t>
  </si>
  <si>
    <t>Replies per tweet</t>
  </si>
  <si>
    <t>Retweets per tweet</t>
  </si>
  <si>
    <t>Favourites</t>
  </si>
  <si>
    <t>Favourites per tweet</t>
  </si>
  <si>
    <t>Replies, retweets and favourites</t>
  </si>
  <si>
    <t>(replies/impressions)</t>
  </si>
  <si>
    <t>(retweets/impressions)</t>
  </si>
  <si>
    <t xml:space="preserve">(favourites/impressions) </t>
  </si>
  <si>
    <t>2014-08-01 12:02 +0000</t>
  </si>
  <si>
    <t>2014-07-01 08:57 +0000</t>
  </si>
  <si>
    <t>2014-06-30 14:06 +0000</t>
  </si>
  <si>
    <t>Tate Kids</t>
  </si>
  <si>
    <t xml:space="preserve"> Official twitter feed for grown-ups from @Tate Kids - Tate's online art destination for 5-12s. Play, share, learn</t>
  </si>
  <si>
    <t>2014-09-01 09:40 +0000</t>
  </si>
  <si>
    <t>% prev</t>
  </si>
  <si>
    <t>Personalise your dashboard</t>
  </si>
  <si>
    <t>❶</t>
  </si>
  <si>
    <t>Add your organisation's logo</t>
  </si>
  <si>
    <t>❷</t>
  </si>
  <si>
    <t>❸</t>
  </si>
  <si>
    <t>Change the font to your organisation's</t>
  </si>
  <si>
    <t>Steps to update the dashboard</t>
  </si>
  <si>
    <t>❹</t>
  </si>
  <si>
    <t>❺</t>
  </si>
  <si>
    <t>Start reporting! You can save the dashboard as a PDF or as a web page</t>
  </si>
  <si>
    <t>Template information</t>
  </si>
  <si>
    <t>This work is licensed under a Creative Commons Attribution-NonCommercial-ShareAlike 3.0 Unported License.</t>
  </si>
  <si>
    <t>How to create your Twitter Metrics Dashboard</t>
  </si>
  <si>
    <t>Twitter Metrics Dashboard v1.0</t>
  </si>
  <si>
    <t>In the sheet "Dashboard" change the month in cell B10, the format should be DD/MM/YYYY (e.g. for July 2013: 01/07/2013)</t>
  </si>
  <si>
    <t xml:space="preserve">In the sheet "Data" Add your number of Twitter followers for that month in row 5 (cells in yellow). Cells in this sheet contains formulas to calculate the percentages and the variation compared to previous periods, so you do not need to modify these cells. As you enter the data, the dashboard will be updated automatically. </t>
  </si>
  <si>
    <t>This dashboard forms part of the fieldwork carried out by Elena Villaespesa in collaboration with Tate as part of her PhD at the School of Museum Studies, University of Leicester</t>
  </si>
  <si>
    <t>This dashboard has been built using Excel 2010 and it may not work properly in previous versions. If you see any formula errors or want to send your feedback for future improvements please contact: ev34@le.ac.uk</t>
  </si>
  <si>
    <t xml:space="preserve">Download the CSV file from Twitter Analytics (analytics.twitter.com). Copy and paste the activity and metrics of the past month on the corresponding tab. There is one tab for each month of the year. </t>
  </si>
  <si>
    <t xml:space="preserve">Add a summary of the results of the digital activity for that month at the top of the dashboard, in the "Highlights" </t>
  </si>
  <si>
    <t>Lorem ipsum dolor sit amet, nam mauris aptent mauris fringilla urna, eget sociis.</t>
  </si>
  <si>
    <t>Lacus vestibulum, in et et sit aliquam tellus diam, condimentum habitasse sit vestibulum.</t>
  </si>
  <si>
    <t>A commodo nec nulla mi, velit volutpat.</t>
  </si>
  <si>
    <t>Orci imperdiet cubilia tellus lacus a semper, nisl ante vestibulum cum, non auctor, ac integer orci.</t>
  </si>
  <si>
    <t>Odio in rhoncus praesent sem, esse venenatis deleniti diam interdum sit, wisi lobortis nunc eros fusce, montes commodo vivamus nullam non libero.</t>
  </si>
  <si>
    <t>A purus duis, egestas ipsum convallis, tortor ac volutpat sit pellentesque, magna vivamus.</t>
  </si>
  <si>
    <t>Justo pharetra nec ante consectetuer a, fermentum ornare, est ultricies vestibulum quam congue tempor, turpis augue non vel scelerisque, dolor nulla pellentesque curabitur duis integer.</t>
  </si>
  <si>
    <t>Dui in ipsum semper eget, enim vestibulum nullam ut.</t>
  </si>
  <si>
    <t>Iaculis consequat gravida fames tempus urna, sed dictum dapibus ultricies dolor, at purus ac nec pellentesque augue, nulla urna curabitur sit ultrices, suspendisse elementum ut mollis aliquam quis phasellus.</t>
  </si>
  <si>
    <t>Turpis nostra commodo tristique consequat, nisl erat duis risus.</t>
  </si>
  <si>
    <t>https://twitter.com/tate_kids/status/</t>
  </si>
  <si>
    <t>2014-06-30 14:06 +0001</t>
  </si>
  <si>
    <t>2014-06-30 14:06 +0002</t>
  </si>
  <si>
    <t>2014-06-30 14:06 +0003</t>
  </si>
  <si>
    <t>2014-06-30 14:06 +0004</t>
  </si>
  <si>
    <t>2014-06-30 14:06 +0005</t>
  </si>
  <si>
    <t>2014-06-30 14:06 +0006</t>
  </si>
  <si>
    <t>2014-06-30 14:06 +0007</t>
  </si>
  <si>
    <t>2014-06-30 14:06 +0008</t>
  </si>
  <si>
    <t>2014-06-30 14:06 +0009</t>
  </si>
  <si>
    <t>Vel nisl neque nunc, est ac, sit adipiscing varius egestas dui.</t>
  </si>
  <si>
    <t>Viverra nulla ipsum integer aenean at urna, hendrerit augue, dui dolor.</t>
  </si>
  <si>
    <t>Viverra diam dolor arcu morbi et a, consequat dolor lectus vivamus pellentesque, illum gravida donec luctus dui viverra, quis elit massa lorem exercitation.</t>
  </si>
  <si>
    <t>Eu interdum amet feugiat, purus cursus et fusce pharetra mattis, integer ac est.</t>
  </si>
  <si>
    <t>Elementum penatibus magnis sollicitudin nisl, mattis ultrices velit posuere curabitur nec, quam cras.</t>
  </si>
  <si>
    <t>Pellentesque interdum.</t>
  </si>
  <si>
    <t>Imperdiet faucibus quis, vulputate et mollis eu ante conubia, sodales id inceptos blandit aliquam ante donec, convallis sagittis blandit aliquam posuere.</t>
  </si>
  <si>
    <t>Nec massa id sem, ut donec et pulvinar, viverra velit at pede ullamcorper, sit nullam.</t>
  </si>
  <si>
    <t>Ac dolor, in dolor ligula sit, odio vestibulum quisque praesent odio nulla, felis eu hac, cras turpis nonummy gravida donec.</t>
  </si>
  <si>
    <t>Proin a amet, duis vulputate viverra tellus arcu ac, nibh vestibulum, volutpat cumque in aliquam torquent condimentum nullam, euismod vitae quisque.</t>
  </si>
  <si>
    <t>Id placerat pede, mus vestibulum cursus.</t>
  </si>
  <si>
    <t>Diam in porta augue.</t>
  </si>
  <si>
    <t>Eros velit nunc ornare, lectus magna nunc sodales vel, morbi eget elit egestas condimentum ac imperdiet, sociis pharetra, amet elit curabitur consectetuer libero.</t>
  </si>
  <si>
    <t>Proin ante lacus rutrum ac quisque, augue tempus.</t>
  </si>
  <si>
    <t>Eros ac lectus facilisis, quam quisque.</t>
  </si>
  <si>
    <t>Metus lacus praesent, dis libero lacus, placerat risus sed nonummy, vitae faucibus hendrerit, risus praesent pellentesque neque sed vitae.</t>
  </si>
  <si>
    <t>A cubilia varius vitae elit placerat viverra, id bibendum tellus harum nulla quis vel.</t>
  </si>
  <si>
    <t>Arcu tincidunt scelerisque elit non, ornare tristique id vehicula, vehicula erat sagittis, tempus tortor orci neque luctus.</t>
  </si>
  <si>
    <t>Pharetra sapien condimentum praesent leo, tempus dui ac mattis integer odio assumenda, duis consequat.</t>
  </si>
  <si>
    <t>Tortor vehicula ac in sem, nulla quis mauris justo, purus nullam libero eu sed neque eu, consequat cras amet, amet nec blandit interdum ultricies.</t>
  </si>
  <si>
    <t>Ut sollicitudin sed mauris sed morbi, penatibus dolor donec sit praesent mauris sodales.</t>
  </si>
  <si>
    <t>Cras tincidunt ut, eget nam, mauris arcu leo massa, dolorum pellentesque.</t>
  </si>
  <si>
    <t>Eget ullamcorper ante enim viverra mauris elit, lorem morbi suspendisse nec.</t>
  </si>
  <si>
    <t>Eu consectetuer sunt dolore auctor sed, dui fringilla imperdiet velit dictumst id, nam in, urna nunc est porttitor hac sodales dui.</t>
  </si>
  <si>
    <t>Scelerisque auctor rhoncus nisl in, dolor luctus aenean luctus ut, cras habitasse, eros massa aliquam cum mauris eget sit.</t>
  </si>
  <si>
    <t>Sem metus mauris elementum lorem, morbi eu, quis lectus sollicitudin urna et arcu, consectetuer porta quia, eu diam est mi odio vestibulum auctor.</t>
  </si>
  <si>
    <t>In porttitor mauris, porttitor elit.</t>
  </si>
  <si>
    <t>Donec dolore quam elit, est vitae sed ut sed ac, massa non id in in amet, velit sed arcu, gravida vel.</t>
  </si>
  <si>
    <t>Fringilla feugiat elit et nec.</t>
  </si>
  <si>
    <t>Sed pellentesque et commodo, ac maecenas aliquam morbi id posuere, sodales mauris, suscipit dictumst eros tortor quos, vitae diam scelerisque id aptent sed vitae.</t>
  </si>
  <si>
    <t>At est.</t>
  </si>
  <si>
    <t>Nibh elit, tempor duis non ut parturient malesuada a, sem varius ac convallis dolor, id nibh dapibus ut nunc velit eget.</t>
  </si>
  <si>
    <t>Dolor in tempus venenatis necessitatibus ut erat, dolor aliquam adipiscing nec a vivamus suscipit, vestibulum vitae elit nulla massa ac ligula, proin vel.</t>
  </si>
  <si>
    <t>Aliquam nibh vel ut risus, eget metus libero erat, sapien in.</t>
  </si>
  <si>
    <t xml:space="preserve">Please note this template uses example data and does not reflect Tate's Twitter data. </t>
  </si>
  <si>
    <t>@Lorem ipsum Turpis nostra commodo tristique consequat, nisl erat duis risus.</t>
  </si>
  <si>
    <t>Elit illum sit nullam.</t>
  </si>
  <si>
    <t>Mauris volutpat maecenas et turpis ac, malesuada eget orci in eros scelerisque, litora suspendisse suspendisse taciti, ut nec saepe justo ut.</t>
  </si>
  <si>
    <t>Eleifend nunc scelerisque non urna.</t>
  </si>
  <si>
    <t>Enim tempor erat omnis duis mauris mattis, urna mattis nullam duis, ornare vestibulum in lobortis, vestibulum eu.</t>
  </si>
  <si>
    <t>Risus per, gravida turpis sit, at dolor vel dui, ac risus non molestie, natoque litora commodo nunc quam.</t>
  </si>
  <si>
    <t>Sagittis nunc ultricies diam, a nec dolor, mus eros sed.</t>
  </si>
  <si>
    <t>In cras mauris aliquam sed diam vel, vitae mi.</t>
  </si>
  <si>
    <t>In sed volutpat risus, netus eget felis viverra nec, turpis non hendrerit risus dictum a wisi, vel ipsum.</t>
  </si>
  <si>
    <t>Vestibulum justo varius integer, neque aliquam est sed fusce vestibulum.</t>
  </si>
  <si>
    <t>Enim dictum elit magna adipisci, mattis lectus cursus ac rhoncus fames lacus, egestas justo, ipsum enim interdum ut vivamus ullamcorper.</t>
  </si>
  <si>
    <t>Scelerisque a aliquam tempor aliquam, ipsum praesent eleifend in nec tellus, in arcu vestibulum wisi suscipit porttitor, ullamcorper lorem eget vestibulum ut semper, ridiculus fringilla diam feugiat dui.</t>
  </si>
  <si>
    <t>Curabitur wisi.</t>
  </si>
  <si>
    <t>Pede at ut praesent in nulla.</t>
  </si>
  <si>
    <t>Ut molestie sed tincidunt nunc, suspendisse ut molestiae, wisi lacus mauris suspendisse tellus, erat vivamus non luctus magna ligula.</t>
  </si>
  <si>
    <t>Sed ultrices.</t>
  </si>
  <si>
    <t>Egestas sed vestibulum nunc luctus.</t>
  </si>
  <si>
    <t>Varius magna maecenas diam recusandae nunc, magna class pellentesque lorem curabitur, lacus integer non tempus nunc, suspendisse porttitor justo ut urna in, vivamus integer diam.</t>
  </si>
  <si>
    <t>Sit tellus lectus, urna mollis pulvinar ullam, dolor sed a quisque, vehicula sed odio vel mauris senectus et, malesuada posuere in lectus duis.</t>
  </si>
  <si>
    <t>Ac ut cursus ligula, luctus justo posuere praesent metus, ut in enim erat nisl metus, proin libero vestibulum commodo.</t>
  </si>
  <si>
    <t>Fugit eros a duis nam integer, nunc tortor integer justo nec augue, orci nibh.</t>
  </si>
  <si>
    <t>Quam sed sed, amet eu erat consectetuer risus luctus commodo, mauris posuere leo eu felis sapien, ut ornare cras mauris nec.</t>
  </si>
  <si>
    <t>Ut ac sit ab consectetuer, id ac mattis curabitur condimentum nisl vitae, a enim scelerisque viverra, donec morbi ante orci, diam mauris ut.</t>
  </si>
  <si>
    <t>Bibendum duis nibh ullamcorper, viverra felis, sit condimentum felis sed pharetra et pellentesque, ac et laoreet elit, sollicitudin dapibus sem faucibus magna consectetuer.</t>
  </si>
  <si>
    <t>Inceptos amet sit commodo ipsum a aenean, nunc morbi felis arcu ac nibh.</t>
  </si>
  <si>
    <t>Tincidunt nulla, tincidunt urna nibh.</t>
  </si>
  <si>
    <t>Phasellus arcu velit mauris, tempor aenean tortor, mauris lorem.</t>
  </si>
  <si>
    <t>Erat egestas neque eros tellus dui ac.</t>
  </si>
  <si>
    <t>Mauris tortor ridiculus pretium vitae, ac eget diam velit purus eu, cupidatat diam molestie ad lacus, pretium odio voluptatibus, aliquam dui auctor nulla metus suscipit vel.</t>
  </si>
  <si>
    <t>Ligula diam velit sollicitudin sem imperdiet, rutrum fringilla lectus nam est ut et, vitae aliquam.</t>
  </si>
  <si>
    <t>Integer donec facilisis sodales.</t>
  </si>
  <si>
    <t>Ac imperdiet metus.</t>
  </si>
  <si>
    <t>Semper pellentesque auctor non ut ornare, luctus turpis sem commodo id, ullamcorper magna tellus auctor lorem dui, malesuada praesent nec sed.</t>
  </si>
  <si>
    <t>Lobortis tempor ante sed, mauris orci pellentesque nonummy, id adipiscing tempus eu est in turpis.</t>
  </si>
  <si>
    <t>Justo et, lorem commodo eget nonummy tristique, lacinia libero donec dui mauris sit sed.</t>
  </si>
  <si>
    <t>Vitae in venenatis aenean maecenas wisi fames, massa orci sed mi leo dui ante, quaerat vitae dolor feugiat sed, fermentum donec vivamus pellentesque.</t>
  </si>
  <si>
    <t>Amet mauris ut ante, elit risus ultricies felis enim ipsum.</t>
  </si>
  <si>
    <t>Donec possimus ultrices massa, sit magna sit nec sociis, aliquam pede urna, justo porta natoque wisi turpis lacus urna.</t>
  </si>
  <si>
    <t>Gravida bibendum id et mi facilisis velit.</t>
  </si>
  <si>
    <t>Eu mauris sed turpis sed scelerisque, wisi ultrices, in orci.</t>
  </si>
  <si>
    <t>Nec posuere suspendisse pellentesque nonummy, arcu est scelerisque luctus est, morbi cum velit.</t>
  </si>
  <si>
    <t>Wisi justo elit, dignissim mollis, neque potenti habitant aliquet nulla.</t>
  </si>
  <si>
    <t>Quis sapien quam mi vitae pellentesque et, aenean nec platea nulla, urna rutrum et sit justo odio, at wisi, nunc nibh.</t>
  </si>
  <si>
    <t>Quam nisl venenatis in ut urna vel, a vestibulum at voluptate et phasellus, et vitae non et ante at, nibh aenean dictumst morbi, et vel ac a.</t>
  </si>
  <si>
    <t>Justo nec tellus sapien est eu, quam mauris, mauris turpis neque nunc proin vitae.</t>
  </si>
  <si>
    <t>Wisi blandit qui sed per eu nonummy, non lectus nulla blandit conubia in lectus.</t>
  </si>
  <si>
    <t>Odio ullamcorper aliquam mattis semper et, quis euismod morbi.</t>
  </si>
  <si>
    <t>Tempor justo pharetra eget platea.</t>
  </si>
  <si>
    <t>Pede in molestie, sed sed orci placerat iaculis, sed eu odio in.</t>
  </si>
  <si>
    <t>Justo integer ornare nam dictum pellentesque ridiculus, interdum dolor integer scelerisque nihil.</t>
  </si>
  <si>
    <t>Est semper et.</t>
  </si>
  <si>
    <t>Placerat sed dolor vel bibendum.</t>
  </si>
  <si>
    <t>@Lorem Eu sit suspendisse aliquam vestibulum, orci nam, suspendisse magna quis donec arcu wisi, mus massa nam amet sed morbi magnis, fusce rhoncus sit odio maecenas.</t>
  </si>
  <si>
    <t>@Interdum pede tempus sit morbi, vel sit eget, ante in etiam suspendisse ipsum, nec mauris quam vehicula porttitor, nibh pellentesque nullam cursus velit.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</si>
</sst>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mmmm\ yyyy"/>
    <numFmt numFmtId="167" formatCode="mmmm\ yy"/>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2"/>
      <color theme="1"/>
      <name val="Calibri"/>
      <family val="2"/>
      <scheme val="minor"/>
    </font>
    <font>
      <sz val="11"/>
      <color theme="1"/>
      <name val="TateBold"/>
    </font>
    <font>
      <sz val="11"/>
      <name val="Calibri"/>
      <family val="2"/>
      <scheme val="minor"/>
    </font>
    <font>
      <b/>
      <sz val="11"/>
      <color theme="0"/>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9"/>
      <color theme="0"/>
      <name val="Calibri"/>
      <family val="2"/>
      <scheme val="minor"/>
    </font>
    <font>
      <sz val="11"/>
      <color theme="2"/>
      <name val="Calibri"/>
      <family val="2"/>
      <scheme val="minor"/>
    </font>
    <font>
      <sz val="20"/>
      <color theme="1"/>
      <name val="TateBold"/>
    </font>
    <font>
      <i/>
      <sz val="10"/>
      <color theme="1"/>
      <name val="Calibri"/>
      <family val="2"/>
      <scheme val="minor"/>
    </font>
    <font>
      <u/>
      <sz val="11"/>
      <color theme="10"/>
      <name val="Calibri"/>
      <family val="2"/>
      <scheme val="minor"/>
    </font>
    <font>
      <sz val="8"/>
      <color theme="1"/>
      <name val="Arial"/>
      <family val="2"/>
    </font>
    <font>
      <sz val="8"/>
      <name val="Arial"/>
      <family val="2"/>
    </font>
    <font>
      <sz val="10"/>
      <color theme="1"/>
      <name val="TateBold"/>
    </font>
    <font>
      <b/>
      <sz val="11"/>
      <name val="Calibri"/>
      <family val="2"/>
      <scheme val="minor"/>
    </font>
    <font>
      <b/>
      <sz val="8"/>
      <color rgb="FF55ACEE"/>
      <name val="Arial"/>
      <family val="2"/>
    </font>
    <font>
      <b/>
      <sz val="11"/>
      <color theme="1"/>
      <name val="Arial"/>
      <family val="2"/>
    </font>
    <font>
      <b/>
      <sz val="11"/>
      <color theme="0"/>
      <name val="Arial"/>
      <family val="2"/>
    </font>
    <font>
      <b/>
      <sz val="16"/>
      <name val="Calibri"/>
      <family val="2"/>
      <scheme val="minor"/>
    </font>
    <font>
      <b/>
      <sz val="14"/>
      <color theme="1"/>
      <name val="Calibri"/>
      <family val="2"/>
      <scheme val="minor"/>
    </font>
    <font>
      <sz val="11"/>
      <color theme="1"/>
      <name val="Calibri"/>
      <family val="2"/>
    </font>
    <font>
      <sz val="12"/>
      <color theme="1"/>
      <name val="Calibri"/>
      <family val="2"/>
      <scheme val="minor"/>
    </font>
    <font>
      <b/>
      <sz val="14"/>
      <name val="Calibri"/>
      <family val="2"/>
      <scheme val="minor"/>
    </font>
    <font>
      <b/>
      <i/>
      <sz val="14"/>
      <name val="Calibri"/>
      <family val="2"/>
      <scheme val="minor"/>
    </font>
    <font>
      <i/>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52ACEE"/>
        <bgColor indexed="64"/>
      </patternFill>
    </fill>
    <fill>
      <patternFill patternType="solid">
        <fgColor rgb="FFFFFF99"/>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88">
    <xf numFmtId="0" fontId="0" fillId="0" borderId="0" xfId="0"/>
    <xf numFmtId="0" fontId="0" fillId="0" borderId="0" xfId="0" applyAlignment="1">
      <alignment wrapText="1"/>
    </xf>
    <xf numFmtId="10" fontId="0" fillId="0" borderId="0" xfId="2" applyNumberFormat="1" applyFont="1"/>
    <xf numFmtId="0" fontId="2" fillId="2" borderId="0" xfId="0" applyFont="1" applyFill="1"/>
    <xf numFmtId="0" fontId="0" fillId="2" borderId="0" xfId="0" applyFill="1"/>
    <xf numFmtId="0" fontId="2" fillId="3" borderId="0" xfId="0" applyFont="1" applyFill="1"/>
    <xf numFmtId="0" fontId="3" fillId="3" borderId="0" xfId="0" applyFont="1" applyFill="1"/>
    <xf numFmtId="0" fontId="0" fillId="3" borderId="0" xfId="0" applyFill="1"/>
    <xf numFmtId="164" fontId="0" fillId="3" borderId="0" xfId="0" applyNumberFormat="1" applyFill="1"/>
    <xf numFmtId="0" fontId="5" fillId="3" borderId="0" xfId="0" applyFont="1" applyFill="1"/>
    <xf numFmtId="10" fontId="0" fillId="3" borderId="0" xfId="0" applyNumberFormat="1" applyFill="1"/>
    <xf numFmtId="0" fontId="0" fillId="4" borderId="0" xfId="0" applyFill="1"/>
    <xf numFmtId="3" fontId="0" fillId="4" borderId="0" xfId="0" applyNumberFormat="1" applyFill="1"/>
    <xf numFmtId="165" fontId="0" fillId="4" borderId="0" xfId="1" applyNumberFormat="1" applyFont="1" applyFill="1"/>
    <xf numFmtId="164" fontId="0" fillId="4" borderId="0" xfId="2" applyNumberFormat="1" applyFont="1" applyFill="1"/>
    <xf numFmtId="164" fontId="0" fillId="4" borderId="0" xfId="0" applyNumberFormat="1" applyFill="1"/>
    <xf numFmtId="1" fontId="0" fillId="4" borderId="0" xfId="0" applyNumberFormat="1" applyFill="1"/>
    <xf numFmtId="1" fontId="0" fillId="2" borderId="0" xfId="0" applyNumberFormat="1" applyFill="1"/>
    <xf numFmtId="10" fontId="0" fillId="2" borderId="0" xfId="2" applyNumberFormat="1" applyFont="1" applyFill="1"/>
    <xf numFmtId="0" fontId="6" fillId="4" borderId="0" xfId="0" applyFont="1" applyFill="1"/>
    <xf numFmtId="0" fontId="7" fillId="2" borderId="0" xfId="0" applyFont="1" applyFill="1" applyAlignment="1">
      <alignment horizontal="center"/>
    </xf>
    <xf numFmtId="0" fontId="0" fillId="3" borderId="0" xfId="0" applyFill="1" applyBorder="1"/>
    <xf numFmtId="0" fontId="0" fillId="3" borderId="0" xfId="0" applyFont="1" applyFill="1"/>
    <xf numFmtId="9" fontId="0" fillId="4" borderId="0" xfId="2" applyFont="1" applyFill="1"/>
    <xf numFmtId="9" fontId="0" fillId="2" borderId="0" xfId="2" applyFont="1" applyFill="1"/>
    <xf numFmtId="0" fontId="6" fillId="2" borderId="0" xfId="0" applyFont="1" applyFill="1"/>
    <xf numFmtId="165" fontId="0" fillId="2" borderId="0" xfId="1" applyNumberFormat="1" applyFont="1" applyFill="1"/>
    <xf numFmtId="0" fontId="8" fillId="2" borderId="0" xfId="0" applyFont="1" applyFill="1"/>
    <xf numFmtId="0" fontId="4" fillId="3" borderId="0" xfId="0" applyFont="1" applyFill="1"/>
    <xf numFmtId="0" fontId="10" fillId="4" borderId="0" xfId="0" applyFont="1" applyFill="1"/>
    <xf numFmtId="0" fontId="0" fillId="4" borderId="0" xfId="0" applyFont="1" applyFill="1"/>
    <xf numFmtId="0" fontId="0" fillId="3" borderId="0" xfId="0" quotePrefix="1" applyFill="1"/>
    <xf numFmtId="9" fontId="0" fillId="5" borderId="1" xfId="2" applyNumberFormat="1" applyFont="1" applyFill="1" applyBorder="1" applyProtection="1"/>
    <xf numFmtId="0" fontId="0" fillId="6" borderId="0" xfId="0" applyFill="1"/>
    <xf numFmtId="17" fontId="0" fillId="6" borderId="0" xfId="0" applyNumberFormat="1" applyFill="1" applyAlignment="1">
      <alignment horizontal="left"/>
    </xf>
    <xf numFmtId="0" fontId="9" fillId="6" borderId="0" xfId="0" applyFont="1" applyFill="1"/>
    <xf numFmtId="17" fontId="9" fillId="6" borderId="0" xfId="0" applyNumberFormat="1" applyFont="1" applyFill="1" applyAlignment="1">
      <alignment horizontal="left"/>
    </xf>
    <xf numFmtId="9" fontId="0" fillId="0" borderId="0" xfId="2" applyFont="1"/>
    <xf numFmtId="1" fontId="0" fillId="0" borderId="0" xfId="0" applyNumberFormat="1"/>
    <xf numFmtId="0" fontId="11" fillId="2" borderId="0" xfId="0" applyFont="1" applyFill="1"/>
    <xf numFmtId="0" fontId="11" fillId="3" borderId="0" xfId="0" applyFont="1" applyFill="1"/>
    <xf numFmtId="0" fontId="13" fillId="3" borderId="0" xfId="0" applyFont="1" applyFill="1"/>
    <xf numFmtId="0" fontId="11" fillId="3" borderId="4" xfId="0" applyFont="1" applyFill="1" applyBorder="1"/>
    <xf numFmtId="0" fontId="14" fillId="2" borderId="0" xfId="0" applyFont="1" applyFill="1"/>
    <xf numFmtId="165" fontId="0" fillId="0" borderId="0" xfId="1" applyNumberFormat="1" applyFont="1"/>
    <xf numFmtId="0" fontId="15" fillId="3" borderId="0" xfId="0" applyFont="1" applyFill="1" applyAlignment="1">
      <alignment horizontal="right"/>
    </xf>
    <xf numFmtId="3" fontId="0" fillId="3" borderId="0" xfId="0" applyNumberFormat="1" applyFill="1"/>
    <xf numFmtId="0" fontId="18" fillId="0" borderId="0" xfId="0" applyFont="1" applyFill="1"/>
    <xf numFmtId="0" fontId="18" fillId="0" borderId="2" xfId="0" applyFont="1" applyFill="1" applyBorder="1" applyAlignment="1">
      <alignment horizontal="left" vertical="top" wrapText="1"/>
    </xf>
    <xf numFmtId="164" fontId="18" fillId="0" borderId="5" xfId="2" applyNumberFormat="1" applyFont="1" applyFill="1" applyBorder="1" applyAlignment="1">
      <alignment horizontal="center"/>
    </xf>
    <xf numFmtId="164" fontId="18" fillId="0" borderId="0" xfId="0" applyNumberFormat="1" applyFont="1" applyFill="1"/>
    <xf numFmtId="0" fontId="19" fillId="0" borderId="2" xfId="0" applyFont="1" applyFill="1" applyBorder="1" applyAlignment="1">
      <alignment horizontal="left" vertical="top" wrapText="1"/>
    </xf>
    <xf numFmtId="166" fontId="20" fillId="2" borderId="0" xfId="0" applyNumberFormat="1" applyFont="1" applyFill="1" applyAlignment="1">
      <alignment horizontal="center"/>
    </xf>
    <xf numFmtId="0" fontId="3" fillId="2" borderId="0" xfId="0" applyFont="1" applyFill="1"/>
    <xf numFmtId="0" fontId="21" fillId="2" borderId="0" xfId="0" applyFont="1" applyFill="1"/>
    <xf numFmtId="0" fontId="22" fillId="0" borderId="0" xfId="0" applyFont="1" applyFill="1"/>
    <xf numFmtId="0" fontId="23" fillId="0" borderId="0" xfId="0" applyFont="1" applyFill="1"/>
    <xf numFmtId="165" fontId="24" fillId="0" borderId="0" xfId="1" applyNumberFormat="1" applyFont="1" applyFill="1" applyAlignment="1">
      <alignment horizontal="right"/>
    </xf>
    <xf numFmtId="167" fontId="23" fillId="0" borderId="0" xfId="0" applyNumberFormat="1" applyFont="1" applyFill="1"/>
    <xf numFmtId="0" fontId="0" fillId="5" borderId="0" xfId="0" applyFill="1"/>
    <xf numFmtId="0" fontId="25" fillId="5" borderId="0" xfId="0" applyFont="1" applyFill="1" applyAlignment="1">
      <alignment wrapText="1"/>
    </xf>
    <xf numFmtId="0" fontId="26" fillId="5" borderId="0" xfId="0" applyFont="1" applyFill="1" applyAlignment="1">
      <alignment wrapText="1"/>
    </xf>
    <xf numFmtId="0" fontId="0" fillId="5" borderId="0" xfId="0" applyFill="1" applyAlignment="1">
      <alignment wrapText="1"/>
    </xf>
    <xf numFmtId="0" fontId="27" fillId="5" borderId="0" xfId="0" applyFont="1" applyFill="1"/>
    <xf numFmtId="0" fontId="28" fillId="5" borderId="0" xfId="0" applyFont="1" applyFill="1" applyAlignment="1">
      <alignment wrapText="1"/>
    </xf>
    <xf numFmtId="0" fontId="29" fillId="5" borderId="0" xfId="0" applyFont="1" applyFill="1" applyAlignment="1">
      <alignment wrapText="1"/>
    </xf>
    <xf numFmtId="0" fontId="27" fillId="5" borderId="0" xfId="0" applyFont="1" applyFill="1" applyAlignment="1">
      <alignment vertical="top"/>
    </xf>
    <xf numFmtId="0" fontId="28" fillId="5" borderId="0" xfId="0" applyFont="1" applyFill="1" applyAlignment="1">
      <alignment vertical="top" wrapText="1"/>
    </xf>
    <xf numFmtId="0" fontId="0" fillId="5" borderId="0" xfId="0" applyFill="1" applyAlignment="1">
      <alignment vertical="top"/>
    </xf>
    <xf numFmtId="0" fontId="30" fillId="5" borderId="0" xfId="0" applyFont="1" applyFill="1" applyAlignment="1">
      <alignment wrapText="1"/>
    </xf>
    <xf numFmtId="0" fontId="31" fillId="5" borderId="0" xfId="0" applyFont="1" applyFill="1" applyAlignment="1">
      <alignment wrapText="1"/>
    </xf>
    <xf numFmtId="0" fontId="17" fillId="5" borderId="0" xfId="3" applyFill="1" applyAlignment="1">
      <alignment wrapText="1"/>
    </xf>
    <xf numFmtId="0" fontId="0" fillId="5" borderId="0" xfId="0" applyFill="1" applyAlignment="1"/>
    <xf numFmtId="0" fontId="4" fillId="0" borderId="0" xfId="0" applyFont="1"/>
    <xf numFmtId="9" fontId="0" fillId="5" borderId="4" xfId="2" applyNumberFormat="1" applyFont="1" applyFill="1" applyBorder="1" applyProtection="1"/>
    <xf numFmtId="0" fontId="12" fillId="5" borderId="1" xfId="0" applyFont="1" applyFill="1" applyBorder="1"/>
    <xf numFmtId="0" fontId="0" fillId="0" borderId="1" xfId="0" applyBorder="1"/>
    <xf numFmtId="0" fontId="3" fillId="0" borderId="1" xfId="0" applyFont="1" applyBorder="1"/>
    <xf numFmtId="0" fontId="8" fillId="0" borderId="1" xfId="0" applyFont="1" applyFill="1" applyBorder="1"/>
    <xf numFmtId="0" fontId="0" fillId="0" borderId="1" xfId="0" applyFill="1" applyBorder="1"/>
    <xf numFmtId="0" fontId="0" fillId="7" borderId="1" xfId="0" applyFont="1" applyFill="1" applyBorder="1"/>
    <xf numFmtId="165" fontId="0" fillId="7" borderId="1" xfId="1" applyNumberFormat="1" applyFont="1" applyFill="1" applyBorder="1"/>
    <xf numFmtId="0" fontId="16" fillId="3" borderId="0" xfId="0" applyFont="1" applyFill="1" applyAlignment="1">
      <alignment horizontal="right" vertical="top" wrapText="1"/>
    </xf>
    <xf numFmtId="164" fontId="0" fillId="3" borderId="5" xfId="2" applyNumberFormat="1" applyFont="1" applyFill="1" applyBorder="1" applyAlignment="1">
      <alignment horizontal="center"/>
    </xf>
    <xf numFmtId="164" fontId="0" fillId="3" borderId="0" xfId="2" applyNumberFormat="1" applyFont="1" applyFill="1" applyBorder="1" applyAlignment="1">
      <alignment horizontal="center"/>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0" fillId="0" borderId="0" xfId="0" quotePrefix="1"/>
  </cellXfs>
  <cellStyles count="4">
    <cellStyle name="Comma" xfId="1" builtinId="3"/>
    <cellStyle name="Hyperlink" xfId="3" builtinId="8"/>
    <cellStyle name="Normal" xfId="0" builtinId="0"/>
    <cellStyle name="Percent" xfId="2" builtinId="5"/>
  </cellStyles>
  <dxfs count="7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lor theme="0"/>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FFFF99"/>
      <color rgb="FF55ACEE"/>
      <color rgb="FF00ACED"/>
      <color rgb="FF52ACEE"/>
      <color rgb="FFEDF7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1400"/>
            </a:pPr>
            <a:r>
              <a:rPr lang="en-GB" sz="1400"/>
              <a:t>Distribution of interactions</a:t>
            </a:r>
          </a:p>
        </c:rich>
      </c:tx>
      <c:layout/>
      <c:overlay val="0"/>
    </c:title>
    <c:autoTitleDeleted val="0"/>
    <c:plotArea>
      <c:layout>
        <c:manualLayout>
          <c:layoutTarget val="inner"/>
          <c:xMode val="edge"/>
          <c:yMode val="edge"/>
          <c:x val="0.19657038099436908"/>
          <c:y val="0.22843097849543639"/>
          <c:w val="0.53050865252012991"/>
          <c:h val="0.68043501084103619"/>
        </c:manualLayout>
      </c:layout>
      <c:pieChart>
        <c:varyColors val="1"/>
        <c:ser>
          <c:idx val="0"/>
          <c:order val="0"/>
          <c:dLbls>
            <c:dLbl>
              <c:idx val="5"/>
              <c:layout>
                <c:manualLayout>
                  <c:x val="0.1784606862546799"/>
                  <c:y val="-0.20085172322623096"/>
                </c:manualLayout>
              </c:layout>
              <c:showLegendKey val="0"/>
              <c:showVal val="0"/>
              <c:showCatName val="1"/>
              <c:showSerName val="0"/>
              <c:showPercent val="1"/>
              <c:showBubbleSize val="0"/>
            </c:dLbl>
            <c:dLbl>
              <c:idx val="7"/>
              <c:layout>
                <c:manualLayout>
                  <c:x val="0.22554542613838896"/>
                  <c:y val="-3.3331266662533325E-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Data!$A$21:$A$28</c:f>
              <c:strCache>
                <c:ptCount val="8"/>
                <c:pt idx="0">
                  <c:v>retweets</c:v>
                </c:pt>
                <c:pt idx="1">
                  <c:v>replies</c:v>
                </c:pt>
                <c:pt idx="2">
                  <c:v>favorites</c:v>
                </c:pt>
                <c:pt idx="3">
                  <c:v>user profile clicks</c:v>
                </c:pt>
                <c:pt idx="4">
                  <c:v>url clicks</c:v>
                </c:pt>
                <c:pt idx="5">
                  <c:v>hashtag clicks</c:v>
                </c:pt>
                <c:pt idx="6">
                  <c:v>detail expands</c:v>
                </c:pt>
                <c:pt idx="7">
                  <c:v>embedded media clicks</c:v>
                </c:pt>
              </c:strCache>
            </c:strRef>
          </c:cat>
          <c:val>
            <c:numRef>
              <c:f>[0]!typeinteractions</c:f>
              <c:numCache>
                <c:formatCode>General</c:formatCode>
                <c:ptCount val="8"/>
                <c:pt idx="0">
                  <c:v>79</c:v>
                </c:pt>
                <c:pt idx="1">
                  <c:v>6</c:v>
                </c:pt>
                <c:pt idx="2">
                  <c:v>81</c:v>
                </c:pt>
                <c:pt idx="3">
                  <c:v>66</c:v>
                </c:pt>
                <c:pt idx="4">
                  <c:v>141</c:v>
                </c:pt>
                <c:pt idx="5">
                  <c:v>6</c:v>
                </c:pt>
                <c:pt idx="6">
                  <c:v>191</c:v>
                </c:pt>
                <c:pt idx="7">
                  <c:v>309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a:t>% impressions</a:t>
            </a:r>
          </a:p>
        </c:rich>
      </c:tx>
      <c:layout/>
      <c:overlay val="0"/>
    </c:title>
    <c:autoTitleDeleted val="0"/>
    <c:plotArea>
      <c:layout>
        <c:manualLayout>
          <c:layoutTarget val="inner"/>
          <c:xMode val="edge"/>
          <c:yMode val="edge"/>
          <c:x val="0.12212950596365328"/>
          <c:y val="0.19435717927682511"/>
          <c:w val="0.84073969234858303"/>
          <c:h val="0.59601779558995827"/>
        </c:manualLayout>
      </c:layout>
      <c:barChart>
        <c:barDir val="col"/>
        <c:grouping val="clustered"/>
        <c:varyColors val="0"/>
        <c:ser>
          <c:idx val="0"/>
          <c:order val="0"/>
          <c:tx>
            <c:strRef>
              <c:f>Data!$A$18</c:f>
              <c:strCache>
                <c:ptCount val="1"/>
                <c:pt idx="0">
                  <c:v>Interaction rate</c:v>
                </c:pt>
              </c:strCache>
            </c:strRef>
          </c:tx>
          <c:spPr>
            <a:solidFill>
              <a:srgbClr val="55ACEE"/>
            </a:solidFill>
          </c:spPr>
          <c:invertIfNegative val="0"/>
          <c:cat>
            <c:numRef>
              <c:f>[0]!Dates</c:f>
              <c:numCache>
                <c:formatCode>mmm\-yy</c:formatCode>
                <c:ptCount val="12"/>
                <c:pt idx="0">
                  <c:v>41791</c:v>
                </c:pt>
                <c:pt idx="1">
                  <c:v>41821</c:v>
                </c:pt>
                <c:pt idx="2">
                  <c:v>41852</c:v>
                </c:pt>
                <c:pt idx="3">
                  <c:v>41883</c:v>
                </c:pt>
                <c:pt idx="4">
                  <c:v>41913</c:v>
                </c:pt>
                <c:pt idx="5">
                  <c:v>41944</c:v>
                </c:pt>
                <c:pt idx="6">
                  <c:v>41974</c:v>
                </c:pt>
                <c:pt idx="7">
                  <c:v>42005</c:v>
                </c:pt>
                <c:pt idx="8">
                  <c:v>42036</c:v>
                </c:pt>
                <c:pt idx="9">
                  <c:v>42064</c:v>
                </c:pt>
                <c:pt idx="10">
                  <c:v>42095</c:v>
                </c:pt>
                <c:pt idx="11">
                  <c:v>42125</c:v>
                </c:pt>
              </c:numCache>
            </c:numRef>
          </c:cat>
          <c:val>
            <c:numRef>
              <c:f>[0]!Impressions</c:f>
              <c:numCache>
                <c:formatCode>0%</c:formatCode>
                <c:ptCount val="12"/>
                <c:pt idx="0">
                  <c:v>1.6309961995391566</c:v>
                </c:pt>
                <c:pt idx="1">
                  <c:v>1.3861806227264906</c:v>
                </c:pt>
                <c:pt idx="2">
                  <c:v>0.51074833130223385</c:v>
                </c:pt>
                <c:pt idx="3">
                  <c:v>0.88411804821951512</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97548288"/>
        <c:axId val="197558272"/>
      </c:barChart>
      <c:dateAx>
        <c:axId val="197548288"/>
        <c:scaling>
          <c:orientation val="minMax"/>
        </c:scaling>
        <c:delete val="0"/>
        <c:axPos val="b"/>
        <c:numFmt formatCode="mmm\-yy" sourceLinked="1"/>
        <c:majorTickMark val="out"/>
        <c:minorTickMark val="none"/>
        <c:tickLblPos val="nextTo"/>
        <c:txPr>
          <a:bodyPr/>
          <a:lstStyle/>
          <a:p>
            <a:pPr>
              <a:defRPr sz="700"/>
            </a:pPr>
            <a:endParaRPr lang="en-US"/>
          </a:p>
        </c:txPr>
        <c:crossAx val="197558272"/>
        <c:crosses val="autoZero"/>
        <c:auto val="1"/>
        <c:lblOffset val="100"/>
        <c:baseTimeUnit val="months"/>
      </c:dateAx>
      <c:valAx>
        <c:axId val="197558272"/>
        <c:scaling>
          <c:orientation val="minMax"/>
          <c:min val="0"/>
        </c:scaling>
        <c:delete val="0"/>
        <c:axPos val="l"/>
        <c:numFmt formatCode="0%" sourceLinked="0"/>
        <c:majorTickMark val="out"/>
        <c:minorTickMark val="none"/>
        <c:tickLblPos val="nextTo"/>
        <c:crossAx val="197548288"/>
        <c:crosses val="autoZero"/>
        <c:crossBetween val="between"/>
        <c:minorUnit val="1.0000000000000002E-2"/>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a:t>% interaction</a:t>
            </a:r>
          </a:p>
        </c:rich>
      </c:tx>
      <c:layout/>
      <c:overlay val="0"/>
    </c:title>
    <c:autoTitleDeleted val="0"/>
    <c:plotArea>
      <c:layout>
        <c:manualLayout>
          <c:layoutTarget val="inner"/>
          <c:xMode val="edge"/>
          <c:yMode val="edge"/>
          <c:x val="0.12212950596365328"/>
          <c:y val="0.19435717927682511"/>
          <c:w val="0.84073969234858303"/>
          <c:h val="0.59601779558995827"/>
        </c:manualLayout>
      </c:layout>
      <c:lineChart>
        <c:grouping val="standard"/>
        <c:varyColors val="0"/>
        <c:ser>
          <c:idx val="0"/>
          <c:order val="0"/>
          <c:tx>
            <c:strRef>
              <c:f>Data!$A$18</c:f>
              <c:strCache>
                <c:ptCount val="1"/>
                <c:pt idx="0">
                  <c:v>Interaction rate</c:v>
                </c:pt>
              </c:strCache>
            </c:strRef>
          </c:tx>
          <c:spPr>
            <a:ln>
              <a:solidFill>
                <a:srgbClr val="55ACEE"/>
              </a:solidFill>
            </a:ln>
          </c:spPr>
          <c:marker>
            <c:spPr>
              <a:solidFill>
                <a:srgbClr val="55ACEE"/>
              </a:solidFill>
            </c:spPr>
          </c:marker>
          <c:cat>
            <c:numRef>
              <c:f>[0]!Dates</c:f>
              <c:numCache>
                <c:formatCode>mmm\-yy</c:formatCode>
                <c:ptCount val="12"/>
                <c:pt idx="0">
                  <c:v>41791</c:v>
                </c:pt>
                <c:pt idx="1">
                  <c:v>41821</c:v>
                </c:pt>
                <c:pt idx="2">
                  <c:v>41852</c:v>
                </c:pt>
                <c:pt idx="3">
                  <c:v>41883</c:v>
                </c:pt>
                <c:pt idx="4">
                  <c:v>41913</c:v>
                </c:pt>
                <c:pt idx="5">
                  <c:v>41944</c:v>
                </c:pt>
                <c:pt idx="6">
                  <c:v>41974</c:v>
                </c:pt>
                <c:pt idx="7">
                  <c:v>42005</c:v>
                </c:pt>
                <c:pt idx="8">
                  <c:v>42036</c:v>
                </c:pt>
                <c:pt idx="9">
                  <c:v>42064</c:v>
                </c:pt>
                <c:pt idx="10">
                  <c:v>42095</c:v>
                </c:pt>
                <c:pt idx="11">
                  <c:v>42125</c:v>
                </c:pt>
              </c:numCache>
            </c:numRef>
          </c:cat>
          <c:val>
            <c:numRef>
              <c:f>[0]!Interaction</c:f>
              <c:numCache>
                <c:formatCode>0.00%</c:formatCode>
                <c:ptCount val="12"/>
                <c:pt idx="0">
                  <c:v>3.4878814010237971E-2</c:v>
                </c:pt>
                <c:pt idx="1">
                  <c:v>2.2128042124189302E-2</c:v>
                </c:pt>
                <c:pt idx="2">
                  <c:v>2.6827673077854754E-2</c:v>
                </c:pt>
                <c:pt idx="3">
                  <c:v>1.3430736421797722E-2</c:v>
                </c:pt>
                <c:pt idx="4">
                  <c:v>#N/A</c:v>
                </c:pt>
                <c:pt idx="5">
                  <c:v>#N/A</c:v>
                </c:pt>
                <c:pt idx="6">
                  <c:v>#N/A</c:v>
                </c:pt>
                <c:pt idx="7">
                  <c:v>#N/A</c:v>
                </c:pt>
                <c:pt idx="8">
                  <c:v>#N/A</c:v>
                </c:pt>
                <c:pt idx="9">
                  <c:v>#N/A</c:v>
                </c:pt>
                <c:pt idx="10">
                  <c:v>#N/A</c:v>
                </c:pt>
                <c:pt idx="11">
                  <c:v>#N/A</c:v>
                </c:pt>
              </c:numCache>
            </c:numRef>
          </c:val>
          <c:smooth val="0"/>
        </c:ser>
        <c:dLbls>
          <c:showLegendKey val="0"/>
          <c:showVal val="0"/>
          <c:showCatName val="0"/>
          <c:showSerName val="0"/>
          <c:showPercent val="0"/>
          <c:showBubbleSize val="0"/>
        </c:dLbls>
        <c:marker val="1"/>
        <c:smooth val="0"/>
        <c:axId val="197565440"/>
        <c:axId val="197575808"/>
      </c:lineChart>
      <c:dateAx>
        <c:axId val="197565440"/>
        <c:scaling>
          <c:orientation val="minMax"/>
        </c:scaling>
        <c:delete val="0"/>
        <c:axPos val="b"/>
        <c:numFmt formatCode="mmm\-yy" sourceLinked="1"/>
        <c:majorTickMark val="out"/>
        <c:minorTickMark val="none"/>
        <c:tickLblPos val="nextTo"/>
        <c:txPr>
          <a:bodyPr/>
          <a:lstStyle/>
          <a:p>
            <a:pPr>
              <a:defRPr sz="700"/>
            </a:pPr>
            <a:endParaRPr lang="en-US"/>
          </a:p>
        </c:txPr>
        <c:crossAx val="197575808"/>
        <c:crosses val="autoZero"/>
        <c:auto val="1"/>
        <c:lblOffset val="100"/>
        <c:baseTimeUnit val="months"/>
      </c:dateAx>
      <c:valAx>
        <c:axId val="197575808"/>
        <c:scaling>
          <c:orientation val="minMax"/>
          <c:min val="0"/>
        </c:scaling>
        <c:delete val="0"/>
        <c:axPos val="l"/>
        <c:numFmt formatCode="0%" sourceLinked="0"/>
        <c:majorTickMark val="out"/>
        <c:minorTickMark val="none"/>
        <c:tickLblPos val="nextTo"/>
        <c:crossAx val="197565440"/>
        <c:crosses val="autoZero"/>
        <c:crossBetween val="between"/>
        <c:minorUnit val="1.0000000000000002E-2"/>
      </c:valAx>
    </c:plotArea>
    <c:plotVisOnly val="1"/>
    <c:dispBlanksAs val="gap"/>
    <c:showDLblsOverMax val="0"/>
  </c:chart>
  <c:printSettings>
    <c:headerFooter/>
    <c:pageMargins b="0.75" l="0.7" r="0.7" t="0.75"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91D64ED-9334-49A5-9443-0B99E9E0A4DA}" type="doc">
      <dgm:prSet loTypeId="urn:microsoft.com/office/officeart/2005/8/layout/hChevron3" loCatId="process" qsTypeId="urn:microsoft.com/office/officeart/2005/8/quickstyle/simple1" qsCatId="simple" csTypeId="urn:microsoft.com/office/officeart/2005/8/colors/accent5_2" csCatId="accent5" phldr="1"/>
      <dgm:spPr/>
    </dgm:pt>
    <dgm:pt modelId="{37BF5692-F07E-48C5-AF8A-BC3A26D6EB0B}">
      <dgm:prSet phldrT="[Text]" custT="1"/>
      <dgm:spPr>
        <a:solidFill>
          <a:srgbClr val="52ACEE"/>
        </a:solidFill>
      </dgm:spPr>
      <dgm:t>
        <a:bodyPr/>
        <a:lstStyle/>
        <a:p>
          <a:r>
            <a:rPr lang="en-GB" sz="1300"/>
            <a:t>Followers</a:t>
          </a:r>
        </a:p>
      </dgm:t>
    </dgm:pt>
    <dgm:pt modelId="{89221A8B-E7EF-45B5-B57E-4A7F8F4CC721}" type="parTrans" cxnId="{5332A873-BB1E-4914-870C-13BED1C1FF1D}">
      <dgm:prSet/>
      <dgm:spPr/>
      <dgm:t>
        <a:bodyPr/>
        <a:lstStyle/>
        <a:p>
          <a:endParaRPr lang="en-GB"/>
        </a:p>
      </dgm:t>
    </dgm:pt>
    <dgm:pt modelId="{7A4F6FD9-55DD-4C4A-894A-3181F9BC8374}" type="sibTrans" cxnId="{5332A873-BB1E-4914-870C-13BED1C1FF1D}">
      <dgm:prSet/>
      <dgm:spPr/>
      <dgm:t>
        <a:bodyPr/>
        <a:lstStyle/>
        <a:p>
          <a:endParaRPr lang="en-GB"/>
        </a:p>
      </dgm:t>
    </dgm:pt>
    <dgm:pt modelId="{22766BD5-BF47-4F56-B20B-3B91691256EE}">
      <dgm:prSet phldrT="[Text]" custT="1"/>
      <dgm:spPr>
        <a:solidFill>
          <a:srgbClr val="52ACEE"/>
        </a:solidFill>
      </dgm:spPr>
      <dgm:t>
        <a:bodyPr/>
        <a:lstStyle/>
        <a:p>
          <a:r>
            <a:rPr lang="en-GB" sz="1300"/>
            <a:t>Impressions</a:t>
          </a:r>
        </a:p>
      </dgm:t>
    </dgm:pt>
    <dgm:pt modelId="{3A4AA32D-5866-4BEC-B292-96D1E7841C45}" type="parTrans" cxnId="{11896FAB-EF02-43A6-8C39-6D544AAF5F4E}">
      <dgm:prSet/>
      <dgm:spPr/>
      <dgm:t>
        <a:bodyPr/>
        <a:lstStyle/>
        <a:p>
          <a:endParaRPr lang="en-GB"/>
        </a:p>
      </dgm:t>
    </dgm:pt>
    <dgm:pt modelId="{FD084CFA-94DB-4BBB-BD4C-C679BB3344A0}" type="sibTrans" cxnId="{11896FAB-EF02-43A6-8C39-6D544AAF5F4E}">
      <dgm:prSet/>
      <dgm:spPr/>
      <dgm:t>
        <a:bodyPr/>
        <a:lstStyle/>
        <a:p>
          <a:endParaRPr lang="en-GB"/>
        </a:p>
      </dgm:t>
    </dgm:pt>
    <dgm:pt modelId="{05F81239-B044-443F-8483-5D247E472962}">
      <dgm:prSet phldrT="[Text]" custT="1"/>
      <dgm:spPr>
        <a:solidFill>
          <a:srgbClr val="52ACEE"/>
        </a:solidFill>
      </dgm:spPr>
      <dgm:t>
        <a:bodyPr/>
        <a:lstStyle/>
        <a:p>
          <a:r>
            <a:rPr lang="en-GB" sz="1300"/>
            <a:t>Interactions</a:t>
          </a:r>
        </a:p>
      </dgm:t>
    </dgm:pt>
    <dgm:pt modelId="{ECB4080E-8BCF-428A-AC8D-7FC9C07867CB}" type="parTrans" cxnId="{26785858-D49B-4894-833F-459DBC517620}">
      <dgm:prSet/>
      <dgm:spPr/>
      <dgm:t>
        <a:bodyPr/>
        <a:lstStyle/>
        <a:p>
          <a:endParaRPr lang="en-GB"/>
        </a:p>
      </dgm:t>
    </dgm:pt>
    <dgm:pt modelId="{185D5838-DEF1-45B5-BE8C-4D6C883B40E1}" type="sibTrans" cxnId="{26785858-D49B-4894-833F-459DBC517620}">
      <dgm:prSet/>
      <dgm:spPr/>
      <dgm:t>
        <a:bodyPr/>
        <a:lstStyle/>
        <a:p>
          <a:endParaRPr lang="en-GB"/>
        </a:p>
      </dgm:t>
    </dgm:pt>
    <dgm:pt modelId="{C5ECB2B0-180B-4A1F-8116-A8279EDAFD66}" type="pres">
      <dgm:prSet presAssocID="{291D64ED-9334-49A5-9443-0B99E9E0A4DA}" presName="Name0" presStyleCnt="0">
        <dgm:presLayoutVars>
          <dgm:dir/>
          <dgm:resizeHandles val="exact"/>
        </dgm:presLayoutVars>
      </dgm:prSet>
      <dgm:spPr/>
    </dgm:pt>
    <dgm:pt modelId="{6F137D85-4C56-4C1D-89DC-7958321F1DAB}" type="pres">
      <dgm:prSet presAssocID="{37BF5692-F07E-48C5-AF8A-BC3A26D6EB0B}" presName="parTxOnly" presStyleLbl="node1" presStyleIdx="0" presStyleCnt="3" custScaleX="91762">
        <dgm:presLayoutVars>
          <dgm:bulletEnabled val="1"/>
        </dgm:presLayoutVars>
      </dgm:prSet>
      <dgm:spPr/>
      <dgm:t>
        <a:bodyPr/>
        <a:lstStyle/>
        <a:p>
          <a:endParaRPr lang="en-GB"/>
        </a:p>
      </dgm:t>
    </dgm:pt>
    <dgm:pt modelId="{10AF83A1-B248-4F54-924B-BD0DAFEBA894}" type="pres">
      <dgm:prSet presAssocID="{7A4F6FD9-55DD-4C4A-894A-3181F9BC8374}" presName="parSpace" presStyleCnt="0"/>
      <dgm:spPr/>
    </dgm:pt>
    <dgm:pt modelId="{BFCE113E-3D49-4078-B450-5005111DE4F0}" type="pres">
      <dgm:prSet presAssocID="{22766BD5-BF47-4F56-B20B-3B91691256EE}" presName="parTxOnly" presStyleLbl="node1" presStyleIdx="1" presStyleCnt="3">
        <dgm:presLayoutVars>
          <dgm:bulletEnabled val="1"/>
        </dgm:presLayoutVars>
      </dgm:prSet>
      <dgm:spPr/>
      <dgm:t>
        <a:bodyPr/>
        <a:lstStyle/>
        <a:p>
          <a:endParaRPr lang="en-GB"/>
        </a:p>
      </dgm:t>
    </dgm:pt>
    <dgm:pt modelId="{6D6F96DE-6F3E-465B-B3A5-DB88C9443BE7}" type="pres">
      <dgm:prSet presAssocID="{FD084CFA-94DB-4BBB-BD4C-C679BB3344A0}" presName="parSpace" presStyleCnt="0"/>
      <dgm:spPr/>
    </dgm:pt>
    <dgm:pt modelId="{027E4EB2-9375-4944-92E1-97B75FD50C03}" type="pres">
      <dgm:prSet presAssocID="{05F81239-B044-443F-8483-5D247E472962}" presName="parTxOnly" presStyleLbl="node1" presStyleIdx="2" presStyleCnt="3" custScaleX="87916">
        <dgm:presLayoutVars>
          <dgm:bulletEnabled val="1"/>
        </dgm:presLayoutVars>
      </dgm:prSet>
      <dgm:spPr/>
      <dgm:t>
        <a:bodyPr/>
        <a:lstStyle/>
        <a:p>
          <a:endParaRPr lang="en-GB"/>
        </a:p>
      </dgm:t>
    </dgm:pt>
  </dgm:ptLst>
  <dgm:cxnLst>
    <dgm:cxn modelId="{D5BB185E-91B2-46A3-AD7E-DC91BE188C31}" type="presOf" srcId="{05F81239-B044-443F-8483-5D247E472962}" destId="{027E4EB2-9375-4944-92E1-97B75FD50C03}" srcOrd="0" destOrd="0" presId="urn:microsoft.com/office/officeart/2005/8/layout/hChevron3"/>
    <dgm:cxn modelId="{5332A873-BB1E-4914-870C-13BED1C1FF1D}" srcId="{291D64ED-9334-49A5-9443-0B99E9E0A4DA}" destId="{37BF5692-F07E-48C5-AF8A-BC3A26D6EB0B}" srcOrd="0" destOrd="0" parTransId="{89221A8B-E7EF-45B5-B57E-4A7F8F4CC721}" sibTransId="{7A4F6FD9-55DD-4C4A-894A-3181F9BC8374}"/>
    <dgm:cxn modelId="{26785858-D49B-4894-833F-459DBC517620}" srcId="{291D64ED-9334-49A5-9443-0B99E9E0A4DA}" destId="{05F81239-B044-443F-8483-5D247E472962}" srcOrd="2" destOrd="0" parTransId="{ECB4080E-8BCF-428A-AC8D-7FC9C07867CB}" sibTransId="{185D5838-DEF1-45B5-BE8C-4D6C883B40E1}"/>
    <dgm:cxn modelId="{545A8A18-DD15-41C5-98AF-31DE34330B2F}" type="presOf" srcId="{22766BD5-BF47-4F56-B20B-3B91691256EE}" destId="{BFCE113E-3D49-4078-B450-5005111DE4F0}" srcOrd="0" destOrd="0" presId="urn:microsoft.com/office/officeart/2005/8/layout/hChevron3"/>
    <dgm:cxn modelId="{11896FAB-EF02-43A6-8C39-6D544AAF5F4E}" srcId="{291D64ED-9334-49A5-9443-0B99E9E0A4DA}" destId="{22766BD5-BF47-4F56-B20B-3B91691256EE}" srcOrd="1" destOrd="0" parTransId="{3A4AA32D-5866-4BEC-B292-96D1E7841C45}" sibTransId="{FD084CFA-94DB-4BBB-BD4C-C679BB3344A0}"/>
    <dgm:cxn modelId="{2E661BAA-FFAA-48A2-90BC-0510EACB094C}" type="presOf" srcId="{37BF5692-F07E-48C5-AF8A-BC3A26D6EB0B}" destId="{6F137D85-4C56-4C1D-89DC-7958321F1DAB}" srcOrd="0" destOrd="0" presId="urn:microsoft.com/office/officeart/2005/8/layout/hChevron3"/>
    <dgm:cxn modelId="{B6F024DE-DEF2-4684-AF9D-1CACE4A85371}" type="presOf" srcId="{291D64ED-9334-49A5-9443-0B99E9E0A4DA}" destId="{C5ECB2B0-180B-4A1F-8116-A8279EDAFD66}" srcOrd="0" destOrd="0" presId="urn:microsoft.com/office/officeart/2005/8/layout/hChevron3"/>
    <dgm:cxn modelId="{E20F8AA4-BC64-4B6A-934F-59888C1E5A51}" type="presParOf" srcId="{C5ECB2B0-180B-4A1F-8116-A8279EDAFD66}" destId="{6F137D85-4C56-4C1D-89DC-7958321F1DAB}" srcOrd="0" destOrd="0" presId="urn:microsoft.com/office/officeart/2005/8/layout/hChevron3"/>
    <dgm:cxn modelId="{C46ACF8E-261E-4734-A3C5-960567D9D6EF}" type="presParOf" srcId="{C5ECB2B0-180B-4A1F-8116-A8279EDAFD66}" destId="{10AF83A1-B248-4F54-924B-BD0DAFEBA894}" srcOrd="1" destOrd="0" presId="urn:microsoft.com/office/officeart/2005/8/layout/hChevron3"/>
    <dgm:cxn modelId="{286BB867-A026-4380-B5C7-A243F7B4168C}" type="presParOf" srcId="{C5ECB2B0-180B-4A1F-8116-A8279EDAFD66}" destId="{BFCE113E-3D49-4078-B450-5005111DE4F0}" srcOrd="2" destOrd="0" presId="urn:microsoft.com/office/officeart/2005/8/layout/hChevron3"/>
    <dgm:cxn modelId="{C5C20482-2F4E-4113-B568-8531CF5FDC16}" type="presParOf" srcId="{C5ECB2B0-180B-4A1F-8116-A8279EDAFD66}" destId="{6D6F96DE-6F3E-465B-B3A5-DB88C9443BE7}" srcOrd="3" destOrd="0" presId="urn:microsoft.com/office/officeart/2005/8/layout/hChevron3"/>
    <dgm:cxn modelId="{89AA6245-7796-4DAD-87B8-3D0F69DE0CD4}" type="presParOf" srcId="{C5ECB2B0-180B-4A1F-8116-A8279EDAFD66}" destId="{027E4EB2-9375-4944-92E1-97B75FD50C03}" srcOrd="4" destOrd="0" presId="urn:microsoft.com/office/officeart/2005/8/layout/hChevron3"/>
  </dgm:cxnLst>
  <dgm:bg>
    <a:noFill/>
  </dgm:bg>
  <dgm:whole>
    <a:ln>
      <a:noFill/>
    </a:ln>
  </dgm:whole>
  <dgm:extLst>
    <a:ext uri="http://schemas.microsoft.com/office/drawing/2008/diagram">
      <dsp:dataModelExt xmlns:dsp="http://schemas.microsoft.com/office/drawing/2008/diagram" relId="rId6"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137D85-4C56-4C1D-89DC-7958321F1DAB}">
      <dsp:nvSpPr>
        <dsp:cNvPr id="0" name=""/>
        <dsp:cNvSpPr/>
      </dsp:nvSpPr>
      <dsp:spPr>
        <a:xfrm>
          <a:off x="1582" y="0"/>
          <a:ext cx="2157633" cy="666750"/>
        </a:xfrm>
        <a:prstGeom prst="homePlate">
          <a:avLst/>
        </a:prstGeom>
        <a:solidFill>
          <a:srgbClr val="52ACE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342" tIns="34671" rIns="17336" bIns="34671" numCol="1" spcCol="1270" anchor="ctr" anchorCtr="0">
          <a:noAutofit/>
        </a:bodyPr>
        <a:lstStyle/>
        <a:p>
          <a:pPr lvl="0" algn="ctr" defTabSz="577850">
            <a:lnSpc>
              <a:spcPct val="90000"/>
            </a:lnSpc>
            <a:spcBef>
              <a:spcPct val="0"/>
            </a:spcBef>
            <a:spcAft>
              <a:spcPct val="35000"/>
            </a:spcAft>
          </a:pPr>
          <a:r>
            <a:rPr lang="en-GB" sz="1300" kern="1200"/>
            <a:t>Followers</a:t>
          </a:r>
        </a:p>
      </dsp:txBody>
      <dsp:txXfrm>
        <a:off x="1582" y="0"/>
        <a:ext cx="1990946" cy="666750"/>
      </dsp:txXfrm>
    </dsp:sp>
    <dsp:sp modelId="{BFCE113E-3D49-4078-B450-5005111DE4F0}">
      <dsp:nvSpPr>
        <dsp:cNvPr id="0" name=""/>
        <dsp:cNvSpPr/>
      </dsp:nvSpPr>
      <dsp:spPr>
        <a:xfrm>
          <a:off x="1688949" y="0"/>
          <a:ext cx="2351336" cy="666750"/>
        </a:xfrm>
        <a:prstGeom prst="chevron">
          <a:avLst/>
        </a:prstGeom>
        <a:solidFill>
          <a:srgbClr val="52ACE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2007" tIns="34671" rIns="17336" bIns="34671" numCol="1" spcCol="1270" anchor="ctr" anchorCtr="0">
          <a:noAutofit/>
        </a:bodyPr>
        <a:lstStyle/>
        <a:p>
          <a:pPr lvl="0" algn="ctr" defTabSz="577850">
            <a:lnSpc>
              <a:spcPct val="90000"/>
            </a:lnSpc>
            <a:spcBef>
              <a:spcPct val="0"/>
            </a:spcBef>
            <a:spcAft>
              <a:spcPct val="35000"/>
            </a:spcAft>
          </a:pPr>
          <a:r>
            <a:rPr lang="en-GB" sz="1300" kern="1200"/>
            <a:t>Impressions</a:t>
          </a:r>
        </a:p>
      </dsp:txBody>
      <dsp:txXfrm>
        <a:off x="2022324" y="0"/>
        <a:ext cx="1684586" cy="666750"/>
      </dsp:txXfrm>
    </dsp:sp>
    <dsp:sp modelId="{027E4EB2-9375-4944-92E1-97B75FD50C03}">
      <dsp:nvSpPr>
        <dsp:cNvPr id="0" name=""/>
        <dsp:cNvSpPr/>
      </dsp:nvSpPr>
      <dsp:spPr>
        <a:xfrm>
          <a:off x="3570018" y="0"/>
          <a:ext cx="2067200" cy="666750"/>
        </a:xfrm>
        <a:prstGeom prst="chevron">
          <a:avLst/>
        </a:prstGeom>
        <a:solidFill>
          <a:srgbClr val="52ACE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2007" tIns="34671" rIns="17336" bIns="34671" numCol="1" spcCol="1270" anchor="ctr" anchorCtr="0">
          <a:noAutofit/>
        </a:bodyPr>
        <a:lstStyle/>
        <a:p>
          <a:pPr lvl="0" algn="ctr" defTabSz="577850">
            <a:lnSpc>
              <a:spcPct val="90000"/>
            </a:lnSpc>
            <a:spcBef>
              <a:spcPct val="0"/>
            </a:spcBef>
            <a:spcAft>
              <a:spcPct val="35000"/>
            </a:spcAft>
          </a:pPr>
          <a:r>
            <a:rPr lang="en-GB" sz="1300" kern="1200"/>
            <a:t>Interactions</a:t>
          </a:r>
        </a:p>
      </dsp:txBody>
      <dsp:txXfrm>
        <a:off x="3903393" y="0"/>
        <a:ext cx="1400450" cy="666750"/>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13" Type="http://schemas.openxmlformats.org/officeDocument/2006/relationships/chart" Target="../charts/chart3.xml"/><Relationship Id="rId3" Type="http://schemas.openxmlformats.org/officeDocument/2006/relationships/diagramLayout" Target="../diagrams/layout1.xml"/><Relationship Id="rId7" Type="http://schemas.openxmlformats.org/officeDocument/2006/relationships/image" Target="../media/image1.png"/><Relationship Id="rId12" Type="http://schemas.openxmlformats.org/officeDocument/2006/relationships/chart" Target="../charts/chart2.xml"/><Relationship Id="rId2" Type="http://schemas.openxmlformats.org/officeDocument/2006/relationships/diagramData" Target="../diagrams/data1.xml"/><Relationship Id="rId1" Type="http://schemas.openxmlformats.org/officeDocument/2006/relationships/chart" Target="../charts/chart1.xml"/><Relationship Id="rId6" Type="http://schemas.microsoft.com/office/2007/relationships/diagramDrawing" Target="../diagrams/drawing1.xml"/><Relationship Id="rId11" Type="http://schemas.openxmlformats.org/officeDocument/2006/relationships/image" Target="../media/image5.png"/><Relationship Id="rId5" Type="http://schemas.openxmlformats.org/officeDocument/2006/relationships/diagramColors" Target="../diagrams/colors1.xml"/><Relationship Id="rId10" Type="http://schemas.openxmlformats.org/officeDocument/2006/relationships/image" Target="../media/image4.png"/><Relationship Id="rId4" Type="http://schemas.openxmlformats.org/officeDocument/2006/relationships/diagramQuickStyle" Target="../diagrams/quickStyle1.xml"/><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6.img"/></Relationships>
</file>

<file path=xl/drawings/drawing1.xml><?xml version="1.0" encoding="utf-8"?>
<xdr:wsDr xmlns:xdr="http://schemas.openxmlformats.org/drawingml/2006/spreadsheetDrawing" xmlns:a="http://schemas.openxmlformats.org/drawingml/2006/main">
  <xdr:twoCellAnchor>
    <xdr:from>
      <xdr:col>10</xdr:col>
      <xdr:colOff>19051</xdr:colOff>
      <xdr:row>43</xdr:row>
      <xdr:rowOff>7144</xdr:rowOff>
    </xdr:from>
    <xdr:to>
      <xdr:col>13</xdr:col>
      <xdr:colOff>0</xdr:colOff>
      <xdr:row>52</xdr:row>
      <xdr:rowOff>266700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142873</xdr:colOff>
      <xdr:row>14</xdr:row>
      <xdr:rowOff>38099</xdr:rowOff>
    </xdr:from>
    <xdr:to>
      <xdr:col>9</xdr:col>
      <xdr:colOff>0</xdr:colOff>
      <xdr:row>17</xdr:row>
      <xdr:rowOff>133350</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7</xdr:col>
      <xdr:colOff>704850</xdr:colOff>
      <xdr:row>29</xdr:row>
      <xdr:rowOff>66676</xdr:rowOff>
    </xdr:from>
    <xdr:to>
      <xdr:col>7</xdr:col>
      <xdr:colOff>1057274</xdr:colOff>
      <xdr:row>30</xdr:row>
      <xdr:rowOff>228600</xdr:rowOff>
    </xdr:to>
    <xdr:pic>
      <xdr:nvPicPr>
        <xdr:cNvPr id="9" name="Picture 8" descr="http://cdn.flaticon.com/png/256/37598.pn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29163" y="4555332"/>
          <a:ext cx="352424" cy="352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33</xdr:row>
      <xdr:rowOff>0</xdr:rowOff>
    </xdr:from>
    <xdr:to>
      <xdr:col>14</xdr:col>
      <xdr:colOff>304800</xdr:colOff>
      <xdr:row>34</xdr:row>
      <xdr:rowOff>114300</xdr:rowOff>
    </xdr:to>
    <xdr:sp macro="" textlink="">
      <xdr:nvSpPr>
        <xdr:cNvPr id="1030" name="AutoShape 6" descr="http://uxrepo.com/static/icon-sets/typicons/svg/reply.svg"/>
        <xdr:cNvSpPr>
          <a:spLocks noChangeAspect="1" noChangeArrowheads="1"/>
        </xdr:cNvSpPr>
      </xdr:nvSpPr>
      <xdr:spPr bwMode="auto">
        <a:xfrm>
          <a:off x="8886825" y="514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590549</xdr:colOff>
      <xdr:row>29</xdr:row>
      <xdr:rowOff>9524</xdr:rowOff>
    </xdr:from>
    <xdr:to>
      <xdr:col>1</xdr:col>
      <xdr:colOff>971548</xdr:colOff>
      <xdr:row>30</xdr:row>
      <xdr:rowOff>200023</xdr:rowOff>
    </xdr:to>
    <xdr:pic>
      <xdr:nvPicPr>
        <xdr:cNvPr id="15" name="Picture 14" descr="https://cdn3.iconfinder.com/data/icons/miniglyphs/500/060-512.pn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52474" y="4391024"/>
          <a:ext cx="380999" cy="380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250033</xdr:colOff>
      <xdr:row>3</xdr:row>
      <xdr:rowOff>161925</xdr:rowOff>
    </xdr:from>
    <xdr:to>
      <xdr:col>1</xdr:col>
      <xdr:colOff>942974</xdr:colOff>
      <xdr:row>7</xdr:row>
      <xdr:rowOff>88661</xdr:rowOff>
    </xdr:to>
    <xdr:pic>
      <xdr:nvPicPr>
        <xdr:cNvPr id="16" name="Picture 15" descr="http://cardioguadalajara.com.mx/ESW/Images/twitter-logo-png-black.pn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11958" y="733425"/>
          <a:ext cx="692941" cy="68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492918</xdr:colOff>
      <xdr:row>28</xdr:row>
      <xdr:rowOff>214313</xdr:rowOff>
    </xdr:from>
    <xdr:to>
      <xdr:col>5</xdr:col>
      <xdr:colOff>1322</xdr:colOff>
      <xdr:row>31</xdr:row>
      <xdr:rowOff>52388</xdr:rowOff>
    </xdr:to>
    <xdr:pic>
      <xdr:nvPicPr>
        <xdr:cNvPr id="17" name="Picture 16" descr="http://www.geekchamp.com/upload/SymbolIcons/Settings/e207-Retweet.pn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76512" y="4417219"/>
          <a:ext cx="622829" cy="611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67078</xdr:colOff>
      <xdr:row>0</xdr:row>
      <xdr:rowOff>66674</xdr:rowOff>
    </xdr:from>
    <xdr:to>
      <xdr:col>1</xdr:col>
      <xdr:colOff>1059299</xdr:colOff>
      <xdr:row>2</xdr:row>
      <xdr:rowOff>38099</xdr:rowOff>
    </xdr:to>
    <xdr:pic>
      <xdr:nvPicPr>
        <xdr:cNvPr id="18" name="Picture 17" descr="Tate"/>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9003" y="66674"/>
          <a:ext cx="992221"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9526</xdr:colOff>
      <xdr:row>15</xdr:row>
      <xdr:rowOff>161925</xdr:rowOff>
    </xdr:from>
    <xdr:to>
      <xdr:col>13</xdr:col>
      <xdr:colOff>9526</xdr:colOff>
      <xdr:row>28</xdr:row>
      <xdr:rowOff>9526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1</xdr:colOff>
      <xdr:row>29</xdr:row>
      <xdr:rowOff>0</xdr:rowOff>
    </xdr:from>
    <xdr:to>
      <xdr:col>12</xdr:col>
      <xdr:colOff>971550</xdr:colOff>
      <xdr:row>40</xdr:row>
      <xdr:rowOff>9525</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2</xdr:col>
      <xdr:colOff>76200</xdr:colOff>
      <xdr:row>3</xdr:row>
      <xdr:rowOff>114300</xdr:rowOff>
    </xdr:from>
    <xdr:ext cx="7296150" cy="1371600"/>
    <xdr:sp macro="" textlink="">
      <xdr:nvSpPr>
        <xdr:cNvPr id="3" name="TextBox 2"/>
        <xdr:cNvSpPr txBox="1"/>
      </xdr:nvSpPr>
      <xdr:spPr>
        <a:xfrm>
          <a:off x="1352550" y="838200"/>
          <a:ext cx="7296150" cy="1371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a:r>
            <a:rPr lang="en-GB" sz="1200" b="1">
              <a:effectLst/>
            </a:rPr>
            <a:t>Highlights</a:t>
          </a:r>
        </a:p>
        <a:p>
          <a:pPr rtl="0"/>
          <a:r>
            <a:rPr lang="en-GB" sz="1100" b="0" i="0">
              <a:solidFill>
                <a:schemeClr val="tx1"/>
              </a:solidFill>
              <a:effectLst/>
              <a:latin typeface="+mn-lt"/>
              <a:ea typeface="+mn-ea"/>
              <a:cs typeface="+mn-cs"/>
            </a:rPr>
            <a:t>Lorem ipsum dolor sit amet, ut dictum, in ut nibh phasellus at vehicula, sed molestie faucibus enim nunc eget ullamcorper, lorem dolor sem. Ut eget dui in elit commodo sed, sapien ut distinctio tortor, vestibulum sem eros vestibulum, tempor at dignissim pellentesque est. Ultrices mus per dui curabitur, ut sed wisi sollicitudin ut lacus aenean.</a:t>
          </a:r>
        </a:p>
        <a:p>
          <a:pPr rtl="0"/>
          <a:r>
            <a:rPr lang="en-GB" sz="1100" b="0" i="0">
              <a:solidFill>
                <a:schemeClr val="tx1"/>
              </a:solidFill>
              <a:effectLst/>
              <a:latin typeface="+mn-lt"/>
              <a:ea typeface="+mn-ea"/>
              <a:cs typeface="+mn-cs"/>
            </a:rPr>
            <a:t>Fringilla vestibulum, praesent pulvinar amet massa, eros pellentesque aliquam consequat metus mollis arcu. Condimentum vestibulum velit mauris. Per in odio adipiscing mauris cras nunc, nec ut varius arcu ornare, eget magnis ut et amet diam molestie</a:t>
          </a:r>
          <a:endParaRPr lang="en-GB" sz="1200" b="1">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xdr:col>
      <xdr:colOff>614172</xdr:colOff>
      <xdr:row>24</xdr:row>
      <xdr:rowOff>7239</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286500"/>
          <a:ext cx="804672" cy="283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creativecommons.org/licenses/by-nc-sa/3.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ACEE"/>
    <pageSetUpPr fitToPage="1"/>
  </sheetPr>
  <dimension ref="A1:R74"/>
  <sheetViews>
    <sheetView showZeros="0" tabSelected="1" zoomScaleNormal="100" workbookViewId="0">
      <selection activeCell="Q29" sqref="Q29"/>
    </sheetView>
  </sheetViews>
  <sheetFormatPr defaultRowHeight="15" x14ac:dyDescent="0.25"/>
  <cols>
    <col min="1" max="1" width="2.42578125" style="7" customWidth="1"/>
    <col min="2" max="2" width="16.7109375" style="7" customWidth="1"/>
    <col min="3" max="3" width="9.7109375" style="7" customWidth="1"/>
    <col min="4" max="4" width="2.28515625" style="7" customWidth="1"/>
    <col min="5" max="5" width="16.7109375" style="7" customWidth="1"/>
    <col min="6" max="6" width="9.7109375" style="7" customWidth="1"/>
    <col min="7" max="7" width="2.7109375" style="7" customWidth="1"/>
    <col min="8" max="8" width="16.7109375" style="7" customWidth="1"/>
    <col min="9" max="9" width="9.7109375" style="7" customWidth="1"/>
    <col min="10" max="10" width="2.28515625" style="7" customWidth="1"/>
    <col min="11" max="11" width="10.7109375" style="7" customWidth="1"/>
    <col min="12" max="12" width="15.7109375" style="7" customWidth="1"/>
    <col min="13" max="13" width="14.7109375" style="7" customWidth="1"/>
    <col min="14" max="14" width="1.85546875" style="21" customWidth="1"/>
    <col min="15" max="16384" width="9.140625" style="7"/>
  </cols>
  <sheetData>
    <row r="1" spans="2:17" ht="25.5" x14ac:dyDescent="0.35">
      <c r="B1" s="6"/>
      <c r="M1" s="45" t="s">
        <v>82</v>
      </c>
    </row>
    <row r="2" spans="2:17" ht="15" customHeight="1" x14ac:dyDescent="0.25">
      <c r="B2" s="6"/>
      <c r="J2" s="82" t="s">
        <v>83</v>
      </c>
      <c r="K2" s="82"/>
      <c r="L2" s="82"/>
      <c r="M2" s="82"/>
    </row>
    <row r="3" spans="2:17" ht="16.5" customHeight="1" x14ac:dyDescent="0.25">
      <c r="B3" s="6"/>
      <c r="J3" s="82"/>
      <c r="K3" s="82"/>
      <c r="L3" s="82"/>
      <c r="M3" s="82"/>
    </row>
    <row r="4" spans="2:17" x14ac:dyDescent="0.25">
      <c r="B4" s="4"/>
      <c r="C4" s="4"/>
      <c r="D4" s="4"/>
      <c r="E4" s="4"/>
      <c r="F4" s="4"/>
      <c r="G4" s="4"/>
      <c r="H4" s="4"/>
      <c r="I4" s="4"/>
      <c r="J4" s="4"/>
      <c r="K4" s="4"/>
      <c r="L4" s="4"/>
      <c r="M4" s="4"/>
    </row>
    <row r="5" spans="2:17" x14ac:dyDescent="0.25">
      <c r="B5" s="3"/>
      <c r="C5" s="27"/>
      <c r="D5" s="3"/>
      <c r="E5" s="3"/>
      <c r="F5" s="3"/>
      <c r="G5" s="3"/>
      <c r="H5" s="3"/>
      <c r="I5" s="3"/>
      <c r="J5" s="3"/>
      <c r="K5" s="4"/>
      <c r="L5" s="4"/>
      <c r="M5" s="4"/>
    </row>
    <row r="6" spans="2:17" x14ac:dyDescent="0.25">
      <c r="B6" s="3"/>
      <c r="C6" s="3"/>
      <c r="D6" s="3"/>
      <c r="E6" s="3"/>
      <c r="F6" s="3"/>
      <c r="G6" s="3"/>
      <c r="H6" s="3"/>
      <c r="I6" s="3"/>
      <c r="J6" s="3"/>
      <c r="K6" s="4"/>
      <c r="L6" s="4"/>
      <c r="M6" s="4"/>
    </row>
    <row r="7" spans="2:17" x14ac:dyDescent="0.25">
      <c r="B7" s="3"/>
      <c r="C7" s="3"/>
      <c r="D7" s="3"/>
      <c r="E7" s="3"/>
      <c r="F7" s="3"/>
      <c r="G7" s="3"/>
      <c r="H7" s="3"/>
      <c r="I7" s="3"/>
      <c r="J7" s="3"/>
      <c r="K7" s="3"/>
      <c r="L7" s="4"/>
      <c r="M7" s="4"/>
    </row>
    <row r="8" spans="2:17" x14ac:dyDescent="0.25">
      <c r="B8" s="3"/>
      <c r="C8" s="3"/>
      <c r="D8" s="3"/>
      <c r="E8" s="3"/>
      <c r="F8" s="3"/>
      <c r="G8" s="3"/>
      <c r="H8" s="3"/>
      <c r="I8" s="3"/>
      <c r="J8" s="3"/>
      <c r="K8" s="3"/>
      <c r="L8" s="4"/>
      <c r="M8" s="4"/>
    </row>
    <row r="9" spans="2:17" x14ac:dyDescent="0.25">
      <c r="B9" s="20" t="s">
        <v>55</v>
      </c>
      <c r="C9" s="3"/>
      <c r="D9" s="3"/>
      <c r="E9" s="3"/>
      <c r="F9" s="3"/>
      <c r="G9" s="3"/>
      <c r="H9" s="3"/>
      <c r="I9" s="3"/>
      <c r="J9" s="3"/>
      <c r="K9" s="4"/>
      <c r="L9" s="4"/>
      <c r="M9" s="4"/>
    </row>
    <row r="10" spans="2:17" x14ac:dyDescent="0.25">
      <c r="B10" s="52">
        <v>41883</v>
      </c>
      <c r="C10" s="3"/>
      <c r="D10" s="3"/>
      <c r="E10" s="3"/>
      <c r="F10" s="3"/>
      <c r="G10" s="3"/>
      <c r="H10" s="3"/>
      <c r="I10" s="3"/>
      <c r="J10" s="3"/>
      <c r="K10" s="4"/>
      <c r="L10" s="4"/>
      <c r="M10" s="4"/>
    </row>
    <row r="11" spans="2:17" x14ac:dyDescent="0.25">
      <c r="B11" s="43">
        <f>MONTH(B10)</f>
        <v>9</v>
      </c>
      <c r="C11" s="3"/>
      <c r="D11" s="3"/>
      <c r="E11" s="3"/>
      <c r="F11" s="3"/>
      <c r="G11" s="3"/>
      <c r="H11" s="3"/>
      <c r="I11" s="3"/>
      <c r="J11" s="3"/>
      <c r="K11" s="3"/>
      <c r="L11" s="4"/>
      <c r="M11" s="4"/>
    </row>
    <row r="13" spans="2:17" ht="20.25" customHeight="1" x14ac:dyDescent="0.25">
      <c r="B13" s="53" t="s">
        <v>64</v>
      </c>
      <c r="C13" s="54">
        <f>HLOOKUP(B10,Data!$A$1:$AN$215,ROW(Data!A3),0)</f>
        <v>17</v>
      </c>
      <c r="D13" s="6"/>
      <c r="E13" s="53" t="s">
        <v>57</v>
      </c>
      <c r="F13" s="53">
        <f>HLOOKUP(B10,Data!$A$1:$AN$215,ROW(Data!A4),0)</f>
        <v>2</v>
      </c>
      <c r="G13" s="22"/>
      <c r="J13" s="22"/>
      <c r="K13" s="22"/>
      <c r="L13" s="22"/>
      <c r="M13" s="46"/>
    </row>
    <row r="16" spans="2:17" x14ac:dyDescent="0.25">
      <c r="Q16" s="5"/>
    </row>
    <row r="17" spans="2:18" x14ac:dyDescent="0.25">
      <c r="Q17" s="5"/>
    </row>
    <row r="18" spans="2:18" x14ac:dyDescent="0.25">
      <c r="Q18" s="5"/>
    </row>
    <row r="19" spans="2:18" x14ac:dyDescent="0.25">
      <c r="Q19" s="5"/>
    </row>
    <row r="20" spans="2:18" ht="15.75" x14ac:dyDescent="0.25">
      <c r="B20" s="19" t="s">
        <v>50</v>
      </c>
      <c r="C20" s="29" t="s">
        <v>85</v>
      </c>
      <c r="E20" s="19" t="s">
        <v>52</v>
      </c>
      <c r="F20" s="29" t="s">
        <v>85</v>
      </c>
      <c r="H20" s="19" t="s">
        <v>51</v>
      </c>
      <c r="I20" s="29" t="s">
        <v>85</v>
      </c>
      <c r="P20" s="31"/>
      <c r="Q20" s="28"/>
      <c r="R20" s="28"/>
    </row>
    <row r="21" spans="2:18" x14ac:dyDescent="0.25">
      <c r="B21" s="12">
        <f>HLOOKUP(B10,Data!$A$1:$AN$215,ROW(Data!A5),0)</f>
        <v>4399</v>
      </c>
      <c r="C21" s="23">
        <f>HLOOKUP(B10,Data!$A$1:$AN$215,ROW(Data!A6),0)</f>
        <v>6.8665598535133897E-3</v>
      </c>
      <c r="E21" s="13">
        <f>HLOOKUP(B10,Data!$A$1:$AN$215,ROW(Data!A8),0)</f>
        <v>66117</v>
      </c>
      <c r="F21" s="23">
        <f>HLOOKUP(B10,Data!$A$1:$AN$215,ROW(Data!A9),0)</f>
        <v>-0.19920304248825155</v>
      </c>
      <c r="H21" s="13">
        <f>HLOOKUP(B10,Data!$A$1:$AN$215,ROW(Data!A14),0)</f>
        <v>888</v>
      </c>
      <c r="I21" s="23">
        <f>HLOOKUP(B10,Data!$A$1:$AN$215,ROW(Data!A15),0)</f>
        <v>-0.59909706546275399</v>
      </c>
      <c r="Q21" s="28"/>
      <c r="R21" s="28"/>
    </row>
    <row r="22" spans="2:18" x14ac:dyDescent="0.25">
      <c r="B22" s="11"/>
      <c r="C22" s="11"/>
      <c r="E22" s="11"/>
      <c r="F22" s="11"/>
      <c r="H22" s="11"/>
      <c r="I22" s="11"/>
      <c r="Q22" s="28"/>
      <c r="R22" s="28"/>
    </row>
    <row r="23" spans="2:18" x14ac:dyDescent="0.25">
      <c r="B23" s="11"/>
      <c r="C23" s="11"/>
      <c r="E23" s="30" t="s">
        <v>62</v>
      </c>
      <c r="F23" s="11"/>
      <c r="H23" s="30" t="s">
        <v>63</v>
      </c>
      <c r="I23" s="11"/>
      <c r="Q23" s="28"/>
      <c r="R23" s="28"/>
    </row>
    <row r="24" spans="2:18" x14ac:dyDescent="0.25">
      <c r="B24" s="11"/>
      <c r="C24" s="11"/>
      <c r="E24" s="13">
        <f>HLOOKUP(B10,Data!$A$1:$AN$215,ROW(Data!A10),0)</f>
        <v>3889.2352941176468</v>
      </c>
      <c r="F24" s="23">
        <f>HLOOKUP(B10,Data!$A$1:$AN$215,ROW(Data!A11),0)</f>
        <v>0.74291102517262886</v>
      </c>
      <c r="H24" s="16">
        <f>HLOOKUP(B10,Data!$A$1:$AN$215,ROW(Data!A16),0)</f>
        <v>52.235294117647058</v>
      </c>
      <c r="I24" s="23">
        <f>HLOOKUP(B10,Data!$A$1:$AN$215,ROW(Data!A17),0)</f>
        <v>-0.12744655424246448</v>
      </c>
      <c r="Q24" s="28"/>
      <c r="R24" s="28"/>
    </row>
    <row r="25" spans="2:18" x14ac:dyDescent="0.25">
      <c r="B25" s="11"/>
      <c r="C25" s="11"/>
      <c r="E25" s="11"/>
      <c r="F25" s="11"/>
      <c r="H25" s="11"/>
      <c r="I25" s="11"/>
      <c r="Q25" s="28"/>
      <c r="R25" s="28"/>
    </row>
    <row r="26" spans="2:18" x14ac:dyDescent="0.25">
      <c r="B26" s="11"/>
      <c r="C26" s="11"/>
      <c r="E26" s="30" t="s">
        <v>60</v>
      </c>
      <c r="F26" s="11"/>
      <c r="H26" s="30" t="s">
        <v>41</v>
      </c>
      <c r="I26" s="11"/>
      <c r="Q26" s="28"/>
      <c r="R26" s="28"/>
    </row>
    <row r="27" spans="2:18" x14ac:dyDescent="0.25">
      <c r="B27" s="11"/>
      <c r="C27" s="11"/>
      <c r="E27" s="29" t="s">
        <v>59</v>
      </c>
      <c r="F27" s="11"/>
      <c r="H27" s="29" t="s">
        <v>61</v>
      </c>
      <c r="I27" s="11"/>
      <c r="Q27" s="28"/>
      <c r="R27" s="28"/>
    </row>
    <row r="28" spans="2:18" x14ac:dyDescent="0.25">
      <c r="B28" s="11"/>
      <c r="C28" s="11"/>
      <c r="E28" s="14">
        <f>HLOOKUP(B10,Data!$A$1:$AN$215,ROW(Data!A12),0)</f>
        <v>0.88411804821951512</v>
      </c>
      <c r="F28" s="23">
        <f>HLOOKUP(B10,Data!$A$1:$AN$215,ROW(Data!A13),0)</f>
        <v>0.73102483950425445</v>
      </c>
      <c r="G28" s="8"/>
      <c r="H28" s="15">
        <f>HLOOKUP(B10,Data!$A$1:$AN$216,ROW(Data!A18),0)</f>
        <v>1.3430736421797722E-2</v>
      </c>
      <c r="I28" s="23">
        <f>HLOOKUP(B10,Data!$A$1:$AN$216,ROW(Data!A19),0)</f>
        <v>-0.49937005781972588</v>
      </c>
      <c r="Q28" s="28"/>
      <c r="R28" s="28"/>
    </row>
    <row r="29" spans="2:18" ht="22.5" customHeight="1" x14ac:dyDescent="0.25">
      <c r="K29" s="9"/>
      <c r="Q29" s="28"/>
      <c r="R29" s="28"/>
    </row>
    <row r="30" spans="2:18" x14ac:dyDescent="0.25">
      <c r="B30" s="4"/>
      <c r="C30" s="4"/>
      <c r="E30" s="4"/>
      <c r="F30" s="4"/>
      <c r="H30" s="4"/>
      <c r="I30" s="4"/>
    </row>
    <row r="31" spans="2:18" ht="23.25" customHeight="1" x14ac:dyDescent="0.25">
      <c r="B31" s="4"/>
      <c r="C31" s="4"/>
      <c r="E31" s="4"/>
      <c r="F31" s="4"/>
      <c r="H31" s="4"/>
      <c r="I31" s="4"/>
    </row>
    <row r="32" spans="2:18" ht="15.75" x14ac:dyDescent="0.25">
      <c r="B32" s="25" t="s">
        <v>42</v>
      </c>
      <c r="C32" s="4"/>
      <c r="E32" s="25" t="s">
        <v>45</v>
      </c>
      <c r="F32" s="4"/>
      <c r="H32" s="25" t="s">
        <v>47</v>
      </c>
      <c r="I32" s="4"/>
    </row>
    <row r="33" spans="1:9" x14ac:dyDescent="0.25">
      <c r="B33" s="26">
        <f>HLOOKUP(B10,Data!$A$1:$AN$215,ROW(Data!A30),0)</f>
        <v>6</v>
      </c>
      <c r="C33" s="24">
        <f>HLOOKUP(B10,Data!$A$1:$AN$215,ROW(Data!A31),0)</f>
        <v>-0.95121951219512191</v>
      </c>
      <c r="E33" s="26">
        <f>HLOOKUP(B10,Data!$A$1:$AN$215,ROW(Data!A36),0)</f>
        <v>79</v>
      </c>
      <c r="F33" s="24">
        <f>HLOOKUP(B10,Data!$A$1:$AN$215,ROW(Data!A37),0)</f>
        <v>-0.83877551020408159</v>
      </c>
      <c r="H33" s="26">
        <f>HLOOKUP(B10,Data!$A$1:$AN$215,ROW(Data!A42),0)</f>
        <v>81</v>
      </c>
      <c r="I33" s="24">
        <f>HLOOKUP(B10,Data!$A$1:$AN$215,ROW(Data!A43),0)</f>
        <v>-0.3671875</v>
      </c>
    </row>
    <row r="34" spans="1:9" x14ac:dyDescent="0.25">
      <c r="B34" s="4"/>
      <c r="C34" s="4"/>
      <c r="E34" s="4"/>
      <c r="F34" s="4"/>
      <c r="H34" s="4"/>
      <c r="I34" s="4"/>
    </row>
    <row r="35" spans="1:9" x14ac:dyDescent="0.25">
      <c r="B35" s="4" t="s">
        <v>43</v>
      </c>
      <c r="C35" s="4"/>
      <c r="E35" s="4" t="s">
        <v>46</v>
      </c>
      <c r="F35" s="4"/>
      <c r="H35" s="4" t="s">
        <v>48</v>
      </c>
      <c r="I35" s="4"/>
    </row>
    <row r="36" spans="1:9" x14ac:dyDescent="0.25">
      <c r="B36" s="17">
        <f>HLOOKUP(B10,Data!$A$1:$AN$215,ROW(Data!A32),0)</f>
        <v>0.35294117647058826</v>
      </c>
      <c r="C36" s="24">
        <f>HLOOKUP(B10,Data!$A$1:$AN$215,ROW(Data!A33),0)</f>
        <v>-0.89383070301291245</v>
      </c>
      <c r="E36" s="17">
        <f>HLOOKUP(B10,Data!$A$1:$AN$215,ROW(Data!A38),0)</f>
        <v>4.6470588235294121</v>
      </c>
      <c r="F36" s="24">
        <f>HLOOKUP(B10,Data!$A$1:$AN$215,ROW(Data!A39),0)</f>
        <v>-0.64909963985594243</v>
      </c>
      <c r="H36" s="17">
        <f>HLOOKUP(B10,Data!$A$1:$AN$215,ROW(Data!A44),0)</f>
        <v>4.7647058823529411</v>
      </c>
      <c r="I36" s="24">
        <f>HLOOKUP(B10,Data!$A$1:$AN$215,ROW(Data!A45),0)</f>
        <v>0.37729779411764697</v>
      </c>
    </row>
    <row r="37" spans="1:9" x14ac:dyDescent="0.25">
      <c r="B37" s="4"/>
      <c r="C37" s="4"/>
      <c r="E37" s="4"/>
      <c r="F37" s="4"/>
      <c r="H37" s="4"/>
      <c r="I37" s="4"/>
    </row>
    <row r="38" spans="1:9" x14ac:dyDescent="0.25">
      <c r="B38" s="4" t="s">
        <v>44</v>
      </c>
      <c r="C38" s="4"/>
      <c r="E38" s="4" t="s">
        <v>53</v>
      </c>
      <c r="F38" s="4"/>
      <c r="H38" s="4" t="s">
        <v>54</v>
      </c>
      <c r="I38" s="4"/>
    </row>
    <row r="39" spans="1:9" x14ac:dyDescent="0.25">
      <c r="B39" s="39" t="s">
        <v>76</v>
      </c>
      <c r="C39" s="39"/>
      <c r="D39" s="40"/>
      <c r="E39" s="39" t="s">
        <v>77</v>
      </c>
      <c r="F39" s="39"/>
      <c r="G39" s="40"/>
      <c r="H39" s="39" t="s">
        <v>78</v>
      </c>
      <c r="I39" s="4"/>
    </row>
    <row r="40" spans="1:9" x14ac:dyDescent="0.25">
      <c r="B40" s="18">
        <f>+B36/E24</f>
        <v>9.0748219066200841E-5</v>
      </c>
      <c r="C40" s="24">
        <f>HLOOKUP(B10,Data!$A$1:$AN$215,ROW(Data!A35),0)</f>
        <v>-0.939085073504213</v>
      </c>
      <c r="D40" s="10"/>
      <c r="E40" s="18">
        <f>HLOOKUP(B10,Data!$A$1:$AN$215,ROW(Data!A40),0)</f>
        <v>1.1948515510383109E-3</v>
      </c>
      <c r="F40" s="24">
        <f>HLOOKUP(B10,Data!$A$1:$AN$215,ROW(Data!A41),0)</f>
        <v>-0.79866995212259784</v>
      </c>
      <c r="G40" s="10"/>
      <c r="H40" s="18">
        <f>HLOOKUP(B10,Data!$A$1:$AN$215,ROW(Data!A46),0)</f>
        <v>1.2251009573937112E-3</v>
      </c>
      <c r="I40" s="24">
        <f>HLOOKUP(B10,Data!$A$1:$AN$215,ROW(Data!A47),0)</f>
        <v>-0.20977159807613766</v>
      </c>
    </row>
    <row r="42" spans="1:9" x14ac:dyDescent="0.25">
      <c r="B42" s="6" t="s">
        <v>56</v>
      </c>
    </row>
    <row r="43" spans="1:9" x14ac:dyDescent="0.25">
      <c r="E43" s="5"/>
      <c r="H43"/>
    </row>
    <row r="44" spans="1:9" ht="23.1" customHeight="1" x14ac:dyDescent="0.25">
      <c r="A44" s="41">
        <v>1</v>
      </c>
      <c r="B44" s="85" t="str">
        <f>HLOOKUP($B$10,'Top tweets'!$A$1:$AA$11,ROW('Top tweets'!A2),0)</f>
        <v>Odio ullamcorper aliquam mattis semper et, quis euismod morbi.</v>
      </c>
      <c r="C44" s="86"/>
      <c r="D44" s="86"/>
      <c r="E44" s="86"/>
      <c r="F44" s="86"/>
      <c r="G44" s="42"/>
      <c r="H44" s="83">
        <f>HLOOKUP($B$11,'Top tweets'!$A$1:$AA$11,ROW('Top tweets'!A2),0)</f>
        <v>2.6711185308848001E-2</v>
      </c>
      <c r="I44" s="84"/>
    </row>
    <row r="45" spans="1:9" ht="23.1" customHeight="1" x14ac:dyDescent="0.25">
      <c r="A45" s="41">
        <v>2</v>
      </c>
      <c r="B45" s="85" t="str">
        <f>HLOOKUP($B$10,'Top tweets'!$A$1:$AA$11,ROW('Top tweets'!A3),0)</f>
        <v>Pede in molestie, sed sed orci placerat iaculis, sed eu odio in.</v>
      </c>
      <c r="C45" s="86"/>
      <c r="D45" s="86"/>
      <c r="E45" s="86"/>
      <c r="F45" s="86"/>
      <c r="G45" s="42"/>
      <c r="H45" s="83">
        <f>HLOOKUP($B$11,'Top tweets'!$A$1:$AA$11,ROW('Top tweets'!A3),0)</f>
        <v>2.5528169014084501E-2</v>
      </c>
      <c r="I45" s="84"/>
    </row>
    <row r="46" spans="1:9" ht="23.1" customHeight="1" x14ac:dyDescent="0.25">
      <c r="A46" s="41">
        <v>3</v>
      </c>
      <c r="B46" s="85" t="str">
        <f>HLOOKUP($B$10,'Top tweets'!$A$1:$AA$11,ROW('Top tweets'!A4),0)</f>
        <v>Justo integer ornare nam dictum pellentesque ridiculus, interdum dolor integer scelerisque nihil.</v>
      </c>
      <c r="C46" s="86"/>
      <c r="D46" s="86"/>
      <c r="E46" s="86"/>
      <c r="F46" s="86"/>
      <c r="G46" s="42"/>
      <c r="H46" s="83">
        <f>HLOOKUP($B$11,'Top tweets'!$A$1:$AA$11,ROW('Top tweets'!A4),0)</f>
        <v>2.5243578387953901E-2</v>
      </c>
      <c r="I46" s="84"/>
    </row>
    <row r="47" spans="1:9" ht="23.1" customHeight="1" x14ac:dyDescent="0.25">
      <c r="A47" s="41">
        <v>4</v>
      </c>
      <c r="B47" s="85" t="str">
        <f>HLOOKUP($B$10,'Top tweets'!$A$1:$AA$11,ROW('Top tweets'!A5),0)</f>
        <v>Vitae in venenatis aenean maecenas wisi fames, massa orci sed mi leo dui ante, quaerat vitae dolor feugiat sed, fermentum donec vivamus pellentesque.</v>
      </c>
      <c r="C47" s="86"/>
      <c r="D47" s="86"/>
      <c r="E47" s="86"/>
      <c r="F47" s="86"/>
      <c r="G47" s="42"/>
      <c r="H47" s="83">
        <f>HLOOKUP($B$11,'Top tweets'!$A$1:$AA$11,ROW('Top tweets'!A5),0)</f>
        <v>2.33074361820199E-2</v>
      </c>
      <c r="I47" s="84"/>
    </row>
    <row r="48" spans="1:9" ht="23.1" customHeight="1" x14ac:dyDescent="0.25">
      <c r="A48" s="41">
        <v>5</v>
      </c>
      <c r="B48" s="85" t="str">
        <f>HLOOKUP($B$10,'Top tweets'!$A$1:$AA$11,ROW('Top tweets'!A6),0)</f>
        <v>Nec posuere suspendisse pellentesque nonummy, arcu est scelerisque luctus est, morbi cum velit.</v>
      </c>
      <c r="C48" s="86"/>
      <c r="D48" s="86"/>
      <c r="E48" s="86"/>
      <c r="F48" s="86"/>
      <c r="G48" s="42"/>
      <c r="H48" s="83">
        <f>HLOOKUP($B$11,'Top tweets'!$A$1:$AA$11,ROW('Top tweets'!A6),0)</f>
        <v>2.2499999999999999E-2</v>
      </c>
      <c r="I48" s="84"/>
    </row>
    <row r="49" spans="1:9" ht="23.1" customHeight="1" x14ac:dyDescent="0.25">
      <c r="A49" s="41">
        <v>6</v>
      </c>
      <c r="B49" s="85" t="str">
        <f>HLOOKUP($B$10,'Top tweets'!$A$1:$AA$11,ROW('Top tweets'!A7),0)</f>
        <v>Tempor justo pharetra eget platea.</v>
      </c>
      <c r="C49" s="86"/>
      <c r="D49" s="86"/>
      <c r="E49" s="86"/>
      <c r="F49" s="86"/>
      <c r="G49" s="42"/>
      <c r="H49" s="83">
        <f>HLOOKUP($B$11,'Top tweets'!$A$1:$AA$11,ROW('Top tweets'!A7),0)</f>
        <v>1.8696069031639499E-2</v>
      </c>
      <c r="I49" s="84"/>
    </row>
    <row r="50" spans="1:9" ht="23.1" customHeight="1" x14ac:dyDescent="0.25">
      <c r="A50" s="41">
        <v>7</v>
      </c>
      <c r="B50" s="85" t="str">
        <f>HLOOKUP($B$10,'Top tweets'!$A$1:$AA$11,ROW('Top tweets'!A8),0)</f>
        <v>Wisi blandit qui sed per eu nonummy, non lectus nulla blandit conubia in lectus.</v>
      </c>
      <c r="C50" s="86"/>
      <c r="D50" s="86"/>
      <c r="E50" s="86"/>
      <c r="F50" s="86"/>
      <c r="G50" s="42"/>
      <c r="H50" s="83">
        <f>HLOOKUP($B$11,'Top tweets'!$A$1:$AA$11,ROW('Top tweets'!A8),0)</f>
        <v>1.78997613365155E-2</v>
      </c>
      <c r="I50" s="84"/>
    </row>
    <row r="51" spans="1:9" ht="23.1" customHeight="1" x14ac:dyDescent="0.25">
      <c r="A51" s="41">
        <v>8</v>
      </c>
      <c r="B51" s="85" t="str">
        <f>HLOOKUP($B$10,'Top tweets'!$A$1:$AA$11,ROW('Top tweets'!A9),0)</f>
        <v>Gravida bibendum id et mi facilisis velit.</v>
      </c>
      <c r="C51" s="86"/>
      <c r="D51" s="86"/>
      <c r="E51" s="86"/>
      <c r="F51" s="86"/>
      <c r="G51" s="42"/>
      <c r="H51" s="83">
        <f>HLOOKUP($B$11,'Top tweets'!$A$1:$AA$11,ROW('Top tweets'!A9),0)</f>
        <v>1.6697588126159499E-2</v>
      </c>
      <c r="I51" s="84"/>
    </row>
    <row r="52" spans="1:9" ht="23.1" customHeight="1" x14ac:dyDescent="0.25">
      <c r="A52" s="41">
        <v>9</v>
      </c>
      <c r="B52" s="85" t="str">
        <f>HLOOKUP($B$10,'Top tweets'!$A$1:$AA$11,ROW('Top tweets'!A10),0)</f>
        <v>Donec possimus ultrices massa, sit magna sit nec sociis, aliquam pede urna, justo porta natoque wisi turpis lacus urna.</v>
      </c>
      <c r="C52" s="86"/>
      <c r="D52" s="86"/>
      <c r="E52" s="86"/>
      <c r="F52" s="86"/>
      <c r="G52" s="42"/>
      <c r="H52" s="83">
        <f>HLOOKUP($B$11,'Top tweets'!$A$1:$AA$11,ROW('Top tweets'!A10),0)</f>
        <v>1.4749262536873101E-2</v>
      </c>
      <c r="I52" s="84"/>
    </row>
    <row r="53" spans="1:9" ht="23.1" customHeight="1" x14ac:dyDescent="0.25">
      <c r="A53" s="41">
        <v>10</v>
      </c>
      <c r="B53" s="85" t="str">
        <f>HLOOKUP($B$10,'Top tweets'!$A$1:$AA$11,ROW('Top tweets'!A11),0)</f>
        <v>Placerat sed dolor vel bibendum.</v>
      </c>
      <c r="C53" s="86"/>
      <c r="D53" s="86"/>
      <c r="E53" s="86"/>
      <c r="F53" s="86"/>
      <c r="G53" s="42"/>
      <c r="H53" s="83">
        <f>HLOOKUP($B$11,'Top tweets'!$A$1:$AA$11,ROW('Top tweets'!A11),0)</f>
        <v>1.3729977116704799E-2</v>
      </c>
      <c r="I53" s="84"/>
    </row>
    <row r="55" spans="1:9" x14ac:dyDescent="0.25">
      <c r="B55" s="6"/>
    </row>
    <row r="64" spans="1:9" ht="24" customHeight="1" x14ac:dyDescent="0.25"/>
    <row r="65" spans="2:7" ht="24" customHeight="1" x14ac:dyDescent="0.25"/>
    <row r="66" spans="2:7" ht="24" customHeight="1" x14ac:dyDescent="0.25"/>
    <row r="67" spans="2:7" ht="24" customHeight="1" x14ac:dyDescent="0.25"/>
    <row r="68" spans="2:7" ht="24" customHeight="1" x14ac:dyDescent="0.25"/>
    <row r="69" spans="2:7" ht="24" customHeight="1" x14ac:dyDescent="0.25"/>
    <row r="70" spans="2:7" ht="24" customHeight="1" x14ac:dyDescent="0.25"/>
    <row r="71" spans="2:7" ht="24" customHeight="1" x14ac:dyDescent="0.25"/>
    <row r="72" spans="2:7" ht="24" customHeight="1" x14ac:dyDescent="0.25"/>
    <row r="73" spans="2:7" ht="24" customHeight="1" x14ac:dyDescent="0.25"/>
    <row r="74" spans="2:7" x14ac:dyDescent="0.25">
      <c r="B74" s="40"/>
      <c r="C74" s="40"/>
      <c r="D74" s="40"/>
      <c r="E74" s="40"/>
      <c r="F74" s="40"/>
      <c r="G74" s="40"/>
    </row>
  </sheetData>
  <mergeCells count="21">
    <mergeCell ref="B50:F50"/>
    <mergeCell ref="B51:F51"/>
    <mergeCell ref="B52:F52"/>
    <mergeCell ref="B53:F53"/>
    <mergeCell ref="B44:F44"/>
    <mergeCell ref="B45:F45"/>
    <mergeCell ref="B46:F46"/>
    <mergeCell ref="B47:F47"/>
    <mergeCell ref="B48:F48"/>
    <mergeCell ref="B49:F49"/>
    <mergeCell ref="J2:M3"/>
    <mergeCell ref="H50:I50"/>
    <mergeCell ref="H51:I51"/>
    <mergeCell ref="H52:I52"/>
    <mergeCell ref="H53:I53"/>
    <mergeCell ref="H44:I44"/>
    <mergeCell ref="H45:I45"/>
    <mergeCell ref="H46:I46"/>
    <mergeCell ref="H47:I47"/>
    <mergeCell ref="H48:I48"/>
    <mergeCell ref="H49:I49"/>
  </mergeCells>
  <conditionalFormatting sqref="C21 F21 I21 F24 I24 F28 I28">
    <cfRule type="cellIs" dxfId="75" priority="31" operator="greaterThanOrEqual">
      <formula>0</formula>
    </cfRule>
    <cfRule type="cellIs" dxfId="74" priority="32" operator="lessThan">
      <formula>0</formula>
    </cfRule>
    <cfRule type="iconSet" priority="33">
      <iconSet iconSet="3Arrows">
        <cfvo type="percent" val="0"/>
        <cfvo type="num" val="0"/>
        <cfvo type="num" val="0"/>
      </iconSet>
    </cfRule>
  </conditionalFormatting>
  <conditionalFormatting sqref="C33">
    <cfRule type="cellIs" dxfId="73" priority="28" operator="greaterThanOrEqual">
      <formula>0</formula>
    </cfRule>
    <cfRule type="cellIs" dxfId="72" priority="29" operator="lessThan">
      <formula>0</formula>
    </cfRule>
    <cfRule type="iconSet" priority="30">
      <iconSet iconSet="3Arrows">
        <cfvo type="percent" val="0"/>
        <cfvo type="num" val="0"/>
        <cfvo type="num" val="0"/>
      </iconSet>
    </cfRule>
  </conditionalFormatting>
  <conditionalFormatting sqref="C36">
    <cfRule type="cellIs" dxfId="71" priority="25" operator="greaterThanOrEqual">
      <formula>0</formula>
    </cfRule>
    <cfRule type="cellIs" dxfId="70" priority="26" operator="lessThan">
      <formula>0</formula>
    </cfRule>
    <cfRule type="iconSet" priority="27">
      <iconSet iconSet="3Arrows">
        <cfvo type="percent" val="0"/>
        <cfvo type="num" val="0"/>
        <cfvo type="num" val="0"/>
      </iconSet>
    </cfRule>
  </conditionalFormatting>
  <conditionalFormatting sqref="C40">
    <cfRule type="cellIs" dxfId="69" priority="22" operator="greaterThanOrEqual">
      <formula>0</formula>
    </cfRule>
    <cfRule type="cellIs" dxfId="68" priority="23" operator="lessThan">
      <formula>0</formula>
    </cfRule>
    <cfRule type="iconSet" priority="24">
      <iconSet iconSet="3Arrows">
        <cfvo type="percent" val="0"/>
        <cfvo type="num" val="0"/>
        <cfvo type="num" val="0"/>
      </iconSet>
    </cfRule>
  </conditionalFormatting>
  <conditionalFormatting sqref="F33">
    <cfRule type="cellIs" dxfId="67" priority="19" operator="greaterThanOrEqual">
      <formula>0</formula>
    </cfRule>
    <cfRule type="cellIs" dxfId="66" priority="20" operator="lessThan">
      <formula>0</formula>
    </cfRule>
    <cfRule type="iconSet" priority="21">
      <iconSet iconSet="3Arrows">
        <cfvo type="percent" val="0"/>
        <cfvo type="num" val="0"/>
        <cfvo type="num" val="0"/>
      </iconSet>
    </cfRule>
  </conditionalFormatting>
  <conditionalFormatting sqref="F36">
    <cfRule type="cellIs" dxfId="65" priority="16" operator="greaterThanOrEqual">
      <formula>0</formula>
    </cfRule>
    <cfRule type="cellIs" dxfId="64" priority="17" operator="lessThan">
      <formula>0</formula>
    </cfRule>
    <cfRule type="iconSet" priority="18">
      <iconSet iconSet="3Arrows">
        <cfvo type="percent" val="0"/>
        <cfvo type="num" val="0"/>
        <cfvo type="num" val="0"/>
      </iconSet>
    </cfRule>
  </conditionalFormatting>
  <conditionalFormatting sqref="F40">
    <cfRule type="cellIs" dxfId="63" priority="13" operator="greaterThanOrEqual">
      <formula>0</formula>
    </cfRule>
    <cfRule type="cellIs" dxfId="62" priority="14" operator="lessThan">
      <formula>0</formula>
    </cfRule>
    <cfRule type="iconSet" priority="15">
      <iconSet iconSet="3Arrows">
        <cfvo type="percent" val="0"/>
        <cfvo type="num" val="0"/>
        <cfvo type="num" val="0"/>
      </iconSet>
    </cfRule>
  </conditionalFormatting>
  <conditionalFormatting sqref="I33">
    <cfRule type="cellIs" dxfId="61" priority="10" operator="greaterThanOrEqual">
      <formula>0</formula>
    </cfRule>
    <cfRule type="cellIs" dxfId="60" priority="11" operator="lessThan">
      <formula>0</formula>
    </cfRule>
    <cfRule type="iconSet" priority="12">
      <iconSet iconSet="3Arrows">
        <cfvo type="percent" val="0"/>
        <cfvo type="num" val="0"/>
        <cfvo type="num" val="0"/>
      </iconSet>
    </cfRule>
  </conditionalFormatting>
  <conditionalFormatting sqref="I36">
    <cfRule type="cellIs" dxfId="59" priority="7" operator="greaterThanOrEqual">
      <formula>0</formula>
    </cfRule>
    <cfRule type="cellIs" dxfId="58" priority="8" operator="lessThan">
      <formula>0</formula>
    </cfRule>
    <cfRule type="iconSet" priority="9">
      <iconSet iconSet="3Arrows">
        <cfvo type="percent" val="0"/>
        <cfvo type="num" val="0"/>
        <cfvo type="num" val="0"/>
      </iconSet>
    </cfRule>
  </conditionalFormatting>
  <conditionalFormatting sqref="I40">
    <cfRule type="cellIs" dxfId="57" priority="4" operator="greaterThanOrEqual">
      <formula>0</formula>
    </cfRule>
    <cfRule type="cellIs" dxfId="56" priority="5" operator="lessThan">
      <formula>0</formula>
    </cfRule>
    <cfRule type="iconSet" priority="6">
      <iconSet iconSet="3Arrows">
        <cfvo type="percent" val="0"/>
        <cfvo type="num" val="0"/>
        <cfvo type="num" val="0"/>
      </iconSet>
    </cfRule>
  </conditionalFormatting>
  <conditionalFormatting sqref="H44:H53">
    <cfRule type="dataBar" priority="1">
      <dataBar>
        <cfvo type="min"/>
        <cfvo type="max"/>
        <color rgb="FF55ACEE"/>
      </dataBar>
      <extLst>
        <ext xmlns:x14="http://schemas.microsoft.com/office/spreadsheetml/2009/9/main" uri="{B025F937-C7B1-47D3-B67F-A62EFF666E3E}">
          <x14:id>{06DE1188-A65A-4800-A450-28BA7F0C21F1}</x14:id>
        </ext>
      </extLst>
    </cfRule>
    <cfRule type="dataBar" priority="2">
      <dataBar>
        <cfvo type="min"/>
        <cfvo type="max"/>
        <color rgb="FF008AEF"/>
      </dataBar>
      <extLst>
        <ext xmlns:x14="http://schemas.microsoft.com/office/spreadsheetml/2009/9/main" uri="{B025F937-C7B1-47D3-B67F-A62EFF666E3E}">
          <x14:id>{B1E2F85E-C819-42C2-B422-6DD8757D4DB6}</x14:id>
        </ext>
      </extLst>
    </cfRule>
  </conditionalFormatting>
  <printOptions horizontalCentered="1"/>
  <pageMargins left="0.25" right="0.25" top="0.75" bottom="0.75" header="0.3" footer="0.3"/>
  <pageSetup paperSize="9" scale="71" orientation="portrait" r:id="rId1"/>
  <ignoredErrors>
    <ignoredError sqref="B44:F53 H44:I53" evalError="1"/>
  </ignoredErrors>
  <drawing r:id="rId2"/>
  <extLst>
    <ext xmlns:x14="http://schemas.microsoft.com/office/spreadsheetml/2009/9/main" uri="{78C0D931-6437-407d-A8EE-F0AAD7539E65}">
      <x14:conditionalFormattings>
        <x14:conditionalFormatting xmlns:xm="http://schemas.microsoft.com/office/excel/2006/main">
          <x14:cfRule type="dataBar" id="{06DE1188-A65A-4800-A450-28BA7F0C21F1}">
            <x14:dataBar minLength="0" maxLength="100" gradient="0">
              <x14:cfvo type="autoMin"/>
              <x14:cfvo type="autoMax"/>
              <x14:negativeFillColor rgb="FFFF0000"/>
              <x14:axisColor rgb="FF000000"/>
            </x14:dataBar>
          </x14:cfRule>
          <x14:cfRule type="dataBar" id="{B1E2F85E-C819-42C2-B422-6DD8757D4DB6}">
            <x14:dataBar minLength="0" maxLength="100" gradient="0">
              <x14:cfvo type="autoMin"/>
              <x14:cfvo type="autoMax"/>
              <x14:negativeFillColor rgb="FFFF0000"/>
              <x14:axisColor rgb="FF000000"/>
            </x14:dataBar>
          </x14:cfRule>
          <xm:sqref>H44:H53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activeCell="A2" sqref="A2:XFD20"/>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sqref="A1:XFD1"/>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activeCell="D4" sqref="D4"/>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sqref="A1:XFD1"/>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sqref="A1:XFD1"/>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6"/>
  <sheetViews>
    <sheetView workbookViewId="0">
      <selection activeCell="A2" sqref="A2:XFD57"/>
    </sheetView>
  </sheetViews>
  <sheetFormatPr defaultRowHeight="15" x14ac:dyDescent="0.25"/>
  <cols>
    <col min="3" max="3" width="117.42578125" customWidth="1"/>
  </cols>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86" spans="3:3" x14ac:dyDescent="0.25">
      <c r="C86" s="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
  <sheetViews>
    <sheetView workbookViewId="0">
      <selection activeCell="H18" sqref="H18"/>
    </sheetView>
  </sheetViews>
  <sheetFormatPr defaultRowHeight="15" x14ac:dyDescent="0.25"/>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27"/>
  <sheetViews>
    <sheetView workbookViewId="0">
      <selection activeCell="B16" sqref="B16"/>
    </sheetView>
  </sheetViews>
  <sheetFormatPr defaultRowHeight="15" x14ac:dyDescent="0.25"/>
  <cols>
    <col min="1" max="1" width="4.140625" style="59" customWidth="1"/>
    <col min="2" max="2" width="113.42578125" style="62" bestFit="1" customWidth="1"/>
    <col min="3" max="16384" width="9.140625" style="59"/>
  </cols>
  <sheetData>
    <row r="1" spans="1:8" ht="21" x14ac:dyDescent="0.35">
      <c r="B1" s="60" t="s">
        <v>98</v>
      </c>
    </row>
    <row r="3" spans="1:8" ht="18.75" x14ac:dyDescent="0.3">
      <c r="B3" s="61" t="s">
        <v>86</v>
      </c>
    </row>
    <row r="5" spans="1:8" ht="15.75" x14ac:dyDescent="0.25">
      <c r="A5" s="63" t="s">
        <v>87</v>
      </c>
      <c r="B5" s="64" t="s">
        <v>88</v>
      </c>
    </row>
    <row r="6" spans="1:8" ht="15.75" x14ac:dyDescent="0.25">
      <c r="A6" s="59" t="s">
        <v>89</v>
      </c>
      <c r="B6" s="64" t="s">
        <v>91</v>
      </c>
    </row>
    <row r="7" spans="1:8" ht="15.75" x14ac:dyDescent="0.25">
      <c r="B7" s="64"/>
    </row>
    <row r="8" spans="1:8" ht="18.75" x14ac:dyDescent="0.3">
      <c r="B8" s="65" t="s">
        <v>92</v>
      </c>
    </row>
    <row r="10" spans="1:8" ht="31.5" x14ac:dyDescent="0.25">
      <c r="A10" s="66" t="s">
        <v>87</v>
      </c>
      <c r="B10" s="67" t="s">
        <v>100</v>
      </c>
      <c r="H10" s="63"/>
    </row>
    <row r="11" spans="1:8" ht="31.5" x14ac:dyDescent="0.25">
      <c r="A11" s="68" t="s">
        <v>89</v>
      </c>
      <c r="B11" s="67" t="s">
        <v>104</v>
      </c>
    </row>
    <row r="12" spans="1:8" ht="51.75" customHeight="1" x14ac:dyDescent="0.25">
      <c r="A12" s="68" t="s">
        <v>90</v>
      </c>
      <c r="B12" s="67" t="s">
        <v>101</v>
      </c>
    </row>
    <row r="13" spans="1:8" ht="15.75" x14ac:dyDescent="0.25">
      <c r="A13" s="68" t="s">
        <v>93</v>
      </c>
      <c r="B13" s="67" t="s">
        <v>105</v>
      </c>
    </row>
    <row r="14" spans="1:8" ht="15.75" x14ac:dyDescent="0.25">
      <c r="A14" s="68" t="s">
        <v>94</v>
      </c>
      <c r="B14" s="67" t="s">
        <v>95</v>
      </c>
    </row>
    <row r="15" spans="1:8" ht="15.75" x14ac:dyDescent="0.25">
      <c r="A15" s="68"/>
      <c r="B15" s="67"/>
    </row>
    <row r="18" spans="2:2" ht="18.75" x14ac:dyDescent="0.3">
      <c r="B18" s="69" t="s">
        <v>96</v>
      </c>
    </row>
    <row r="19" spans="2:2" x14ac:dyDescent="0.25">
      <c r="B19" s="70" t="s">
        <v>99</v>
      </c>
    </row>
    <row r="20" spans="2:2" ht="30" x14ac:dyDescent="0.25">
      <c r="B20" s="70" t="s">
        <v>102</v>
      </c>
    </row>
    <row r="21" spans="2:2" x14ac:dyDescent="0.25">
      <c r="B21" s="70" t="s">
        <v>160</v>
      </c>
    </row>
    <row r="22" spans="2:2" ht="30" x14ac:dyDescent="0.25">
      <c r="B22" s="70" t="s">
        <v>103</v>
      </c>
    </row>
    <row r="25" spans="2:2" x14ac:dyDescent="0.25">
      <c r="B25" s="71" t="s">
        <v>97</v>
      </c>
    </row>
    <row r="26" spans="2:2" x14ac:dyDescent="0.25">
      <c r="B26" s="71"/>
    </row>
    <row r="27" spans="2:2" x14ac:dyDescent="0.25">
      <c r="B27" s="72"/>
    </row>
  </sheetData>
  <hyperlinks>
    <hyperlink ref="B2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N826"/>
  <sheetViews>
    <sheetView showZeros="0" workbookViewId="0">
      <selection activeCell="C23" sqref="C23"/>
    </sheetView>
  </sheetViews>
  <sheetFormatPr defaultRowHeight="15" x14ac:dyDescent="0.25"/>
  <cols>
    <col min="1" max="1" width="21.42578125" customWidth="1"/>
    <col min="2" max="14" width="15.7109375" customWidth="1"/>
  </cols>
  <sheetData>
    <row r="1" spans="1:14" s="35" customFormat="1" x14ac:dyDescent="0.25">
      <c r="B1" s="36">
        <v>41791</v>
      </c>
      <c r="C1" s="36">
        <v>41821</v>
      </c>
      <c r="D1" s="36">
        <v>41852</v>
      </c>
      <c r="E1" s="36">
        <v>41883</v>
      </c>
      <c r="F1" s="36">
        <v>41913</v>
      </c>
      <c r="G1" s="36">
        <v>41944</v>
      </c>
      <c r="H1" s="36">
        <v>41974</v>
      </c>
      <c r="I1" s="36">
        <v>42005</v>
      </c>
      <c r="J1" s="36">
        <v>42036</v>
      </c>
      <c r="K1" s="36">
        <v>42064</v>
      </c>
      <c r="L1" s="36">
        <v>42095</v>
      </c>
      <c r="M1" s="36">
        <v>42125</v>
      </c>
      <c r="N1" s="36">
        <v>42156</v>
      </c>
    </row>
    <row r="2" spans="1:14" s="33" customFormat="1" x14ac:dyDescent="0.25">
      <c r="A2" s="35" t="s">
        <v>67</v>
      </c>
      <c r="B2" s="34"/>
      <c r="C2" s="34"/>
      <c r="D2" s="34"/>
      <c r="E2" s="34"/>
      <c r="F2" s="34"/>
      <c r="G2" s="34"/>
      <c r="H2" s="34"/>
      <c r="I2" s="34"/>
      <c r="J2" s="34"/>
      <c r="K2" s="34"/>
      <c r="L2" s="34"/>
      <c r="M2" s="34"/>
    </row>
    <row r="3" spans="1:14" x14ac:dyDescent="0.25">
      <c r="A3" s="76" t="s">
        <v>70</v>
      </c>
      <c r="B3" s="76">
        <f>COUNT(Jun!A:A)-B4</f>
        <v>9</v>
      </c>
      <c r="C3" s="76">
        <f>COUNT(Jul!A:A)-C4</f>
        <v>43</v>
      </c>
      <c r="D3" s="76">
        <f>COUNT(Aug!A:A)-D4</f>
        <v>37</v>
      </c>
      <c r="E3" s="76">
        <f>COUNT(Sep!A:A)-E4</f>
        <v>17</v>
      </c>
      <c r="F3" s="76">
        <f>COUNT(Oct!A:A)-F4</f>
        <v>0</v>
      </c>
      <c r="G3" s="76">
        <f>COUNT(Nov!A:A)-G4</f>
        <v>0</v>
      </c>
      <c r="H3" s="76">
        <f>COUNT(Dec!A:A)-H4</f>
        <v>0</v>
      </c>
      <c r="I3" s="76">
        <f>COUNT(Jan!A:A)-I4</f>
        <v>0</v>
      </c>
      <c r="J3" s="76">
        <f>COUNT(Feb!A:A)-J4</f>
        <v>0</v>
      </c>
      <c r="K3" s="76">
        <f>COUNT(Mar!A:A)-K4</f>
        <v>0</v>
      </c>
      <c r="L3" s="76">
        <f>COUNT(Apr!A:A)-L4</f>
        <v>0</v>
      </c>
      <c r="M3" s="76">
        <f>COUNT(May!A:A)-M4</f>
        <v>0</v>
      </c>
      <c r="N3" s="76"/>
    </row>
    <row r="4" spans="1:14" x14ac:dyDescent="0.25">
      <c r="A4" s="76" t="s">
        <v>42</v>
      </c>
      <c r="B4" s="76">
        <f>COUNTIF(Jun!C:C,"@*")</f>
        <v>1</v>
      </c>
      <c r="C4" s="76">
        <f>COUNTIF(Jul!C:C,"@*")</f>
        <v>0</v>
      </c>
      <c r="D4" s="76">
        <f>COUNTIF(Aug!C:C,"@*")</f>
        <v>0</v>
      </c>
      <c r="E4" s="76">
        <f>COUNTIF(Sep!C:C,"@*")</f>
        <v>2</v>
      </c>
      <c r="F4" s="76">
        <f>COUNTIF(Oct!C:C,"@*")</f>
        <v>0</v>
      </c>
      <c r="G4" s="76">
        <f>COUNTIF(Nov!C:C,"@*")</f>
        <v>0</v>
      </c>
      <c r="H4" s="76">
        <f>COUNTIF(Dec!C:C,"@*")</f>
        <v>0</v>
      </c>
      <c r="I4" s="76">
        <f>COUNTIF(Jan!C:C,"@*")</f>
        <v>0</v>
      </c>
      <c r="J4" s="76">
        <f>COUNTIF(Feb!C:C,"@*")</f>
        <v>0</v>
      </c>
      <c r="K4" s="76">
        <f>COUNTIF(Mar!C:C,"@*")</f>
        <v>0</v>
      </c>
      <c r="L4" s="76">
        <f>COUNTIF(Apr!C:C,"@*")</f>
        <v>0</v>
      </c>
      <c r="M4" s="76">
        <f>COUNTIF(May!C:C,"@*")</f>
        <v>0</v>
      </c>
      <c r="N4" s="76"/>
    </row>
    <row r="5" spans="1:14" x14ac:dyDescent="0.25">
      <c r="A5" s="80" t="s">
        <v>50</v>
      </c>
      <c r="B5" s="81">
        <v>3713</v>
      </c>
      <c r="C5" s="81">
        <v>3919</v>
      </c>
      <c r="D5" s="81">
        <v>4369</v>
      </c>
      <c r="E5" s="81">
        <v>4399</v>
      </c>
      <c r="F5" s="81"/>
      <c r="G5" s="81"/>
      <c r="H5" s="81"/>
      <c r="I5" s="81"/>
      <c r="J5" s="81"/>
      <c r="K5" s="81"/>
      <c r="L5" s="81"/>
      <c r="M5" s="81"/>
      <c r="N5" s="81"/>
    </row>
    <row r="6" spans="1:14" x14ac:dyDescent="0.25">
      <c r="A6" s="75" t="s">
        <v>66</v>
      </c>
      <c r="B6" s="32"/>
      <c r="C6" s="32">
        <f t="shared" ref="C6:N6" si="0">IF(C5&lt;&gt;0,(C5-B5)/B5,"")</f>
        <v>5.5480743334231079E-2</v>
      </c>
      <c r="D6" s="32">
        <f t="shared" ref="D6" si="1">IF(D5&lt;&gt;0,(D5-C5)/C5,"")</f>
        <v>0.11482521051288594</v>
      </c>
      <c r="E6" s="32">
        <f t="shared" ref="E6" si="2">IF(E5&lt;&gt;0,(E5-D5)/D5,"")</f>
        <v>6.8665598535133897E-3</v>
      </c>
      <c r="F6" s="32" t="str">
        <f t="shared" ref="F6" si="3">IF(F5&lt;&gt;0,(F5-E5)/E5,"")</f>
        <v/>
      </c>
      <c r="G6" s="32" t="str">
        <f t="shared" ref="G6" si="4">IF(G5&lt;&gt;0,(G5-F5)/F5,"")</f>
        <v/>
      </c>
      <c r="H6" s="32" t="str">
        <f t="shared" ref="H6" si="5">IF(H5&lt;&gt;0,(H5-G5)/G5,"")</f>
        <v/>
      </c>
      <c r="I6" s="32" t="str">
        <f t="shared" ref="I6" si="6">IF(I5&lt;&gt;0,(I5-H5)/H5,"")</f>
        <v/>
      </c>
      <c r="J6" s="32" t="str">
        <f t="shared" ref="J6" si="7">IF(J5&lt;&gt;0,(J5-I5)/I5,"")</f>
        <v/>
      </c>
      <c r="K6" s="32" t="str">
        <f t="shared" ref="K6" si="8">IF(K5&lt;&gt;0,(K5-J5)/J5,"")</f>
        <v/>
      </c>
      <c r="L6" s="32" t="str">
        <f t="shared" ref="L6" si="9">IF(L5&lt;&gt;0,(L5-K5)/K5,"")</f>
        <v/>
      </c>
      <c r="M6" s="32" t="str">
        <f t="shared" ref="M6" si="10">IF(M5&lt;&gt;0,(M5-L5)/L5,"")</f>
        <v/>
      </c>
      <c r="N6" s="32" t="str">
        <f t="shared" si="0"/>
        <v/>
      </c>
    </row>
    <row r="7" spans="1:14" s="33" customFormat="1" x14ac:dyDescent="0.25">
      <c r="A7" s="35" t="s">
        <v>68</v>
      </c>
      <c r="B7" s="34"/>
      <c r="C7" s="34"/>
      <c r="D7" s="34"/>
      <c r="E7" s="34"/>
      <c r="F7" s="34"/>
      <c r="G7" s="34"/>
      <c r="H7" s="34"/>
      <c r="I7" s="34"/>
      <c r="J7" s="34"/>
      <c r="K7" s="34"/>
      <c r="L7" s="34"/>
      <c r="M7" s="34"/>
    </row>
    <row r="8" spans="1:14" x14ac:dyDescent="0.25">
      <c r="A8" s="76" t="s">
        <v>52</v>
      </c>
      <c r="B8">
        <f>SUMIF(Jun!C:C, "&lt;&gt;@*",Jun!E:E)</f>
        <v>54503</v>
      </c>
      <c r="C8">
        <f>SUMIF(Jul!C:C, "&lt;&gt;@*",Jul!E:E)</f>
        <v>233595</v>
      </c>
      <c r="D8">
        <f>SUMIF(Aug!C:C, "&lt;&gt;@*",Aug!E:E)</f>
        <v>82564</v>
      </c>
      <c r="E8">
        <f>SUMIF(Sep!C:C, "&lt;&gt;@*",Sep!E:E)</f>
        <v>66117</v>
      </c>
      <c r="F8">
        <f>SUMIF(Oct!C:C, "&lt;&gt;@*",Oct!E:E)</f>
        <v>0</v>
      </c>
      <c r="G8">
        <f>SUMIF(Nov!C:C, "&lt;&gt;@*",Nov!E:E)</f>
        <v>0</v>
      </c>
      <c r="H8">
        <f>SUMIF(Dec!C:C, "&lt;&gt;@*",Dec!E:E)</f>
        <v>0</v>
      </c>
      <c r="I8">
        <f>SUMIF(Jan!C:C, "&lt;&gt;@*",Jan!E:E)</f>
        <v>0</v>
      </c>
      <c r="J8">
        <f>SUMIF(Feb!C:C, "&lt;&gt;@*",Feb!E:E)</f>
        <v>0</v>
      </c>
      <c r="K8">
        <f>SUMIF(Mar!C:C, "&lt;&gt;@*",Mar!E:E)</f>
        <v>0</v>
      </c>
      <c r="L8">
        <f>SUMIF(Apr!C:C, "&lt;&gt;@*",Apr!E:E)</f>
        <v>0</v>
      </c>
      <c r="M8">
        <f>SUMIF(May!C:C, "&lt;&gt;@*",May!E:E)</f>
        <v>0</v>
      </c>
    </row>
    <row r="9" spans="1:14" x14ac:dyDescent="0.25">
      <c r="A9" s="75" t="s">
        <v>66</v>
      </c>
      <c r="B9" s="74"/>
      <c r="C9" s="32">
        <f t="shared" ref="C9:E9" si="11">IF(C5&lt;&gt;0,(C8-B8)/B8,"")</f>
        <v>3.2859108672917086</v>
      </c>
      <c r="D9" s="32">
        <f t="shared" si="11"/>
        <v>-0.64655065390954425</v>
      </c>
      <c r="E9" s="32">
        <f t="shared" si="11"/>
        <v>-0.19920304248825155</v>
      </c>
      <c r="F9" s="32" t="str">
        <f>IF(F5&lt;&gt;0,(F8-E8)/E8,"")</f>
        <v/>
      </c>
      <c r="G9" s="32" t="str">
        <f t="shared" ref="G9:M9" si="12">IF(G5&lt;&gt;0,(G8-F8)/F8,"")</f>
        <v/>
      </c>
      <c r="H9" s="32" t="str">
        <f t="shared" si="12"/>
        <v/>
      </c>
      <c r="I9" s="32" t="str">
        <f t="shared" si="12"/>
        <v/>
      </c>
      <c r="J9" s="32" t="str">
        <f t="shared" si="12"/>
        <v/>
      </c>
      <c r="K9" s="32" t="str">
        <f t="shared" si="12"/>
        <v/>
      </c>
      <c r="L9" s="32" t="str">
        <f t="shared" si="12"/>
        <v/>
      </c>
      <c r="M9" s="32" t="str">
        <f t="shared" si="12"/>
        <v/>
      </c>
      <c r="N9" s="32" t="str">
        <f t="shared" ref="N9" si="13">IF(N8&lt;&gt;0,(N8-M8)/M8,"")</f>
        <v/>
      </c>
    </row>
    <row r="10" spans="1:14" x14ac:dyDescent="0.25">
      <c r="A10" s="76" t="s">
        <v>62</v>
      </c>
      <c r="B10" s="44">
        <f>IF(B5&lt;&gt;0,B8/B3,"")</f>
        <v>6055.8888888888887</v>
      </c>
      <c r="C10" s="44">
        <f t="shared" ref="C10:M10" si="14">IF(C5&lt;&gt;0,C8/C3,"")</f>
        <v>5432.4418604651164</v>
      </c>
      <c r="D10" s="44">
        <f t="shared" si="14"/>
        <v>2231.4594594594596</v>
      </c>
      <c r="E10" s="44">
        <f t="shared" si="14"/>
        <v>3889.2352941176468</v>
      </c>
      <c r="F10" s="44" t="str">
        <f t="shared" si="14"/>
        <v/>
      </c>
      <c r="G10" s="44" t="str">
        <f t="shared" si="14"/>
        <v/>
      </c>
      <c r="H10" s="44" t="str">
        <f t="shared" si="14"/>
        <v/>
      </c>
      <c r="I10" s="44" t="str">
        <f t="shared" si="14"/>
        <v/>
      </c>
      <c r="J10" s="44" t="str">
        <f t="shared" si="14"/>
        <v/>
      </c>
      <c r="K10" s="44" t="str">
        <f t="shared" si="14"/>
        <v/>
      </c>
      <c r="L10" s="44" t="str">
        <f t="shared" si="14"/>
        <v/>
      </c>
      <c r="M10" s="44" t="str">
        <f t="shared" si="14"/>
        <v/>
      </c>
    </row>
    <row r="11" spans="1:14" x14ac:dyDescent="0.25">
      <c r="A11" s="75" t="s">
        <v>66</v>
      </c>
      <c r="B11" s="74"/>
      <c r="C11" s="32">
        <f t="shared" ref="C11:E11" si="15">IF(C5&lt;&gt;0,(C10-B10)/B10,"")</f>
        <v>-0.10294888824127021</v>
      </c>
      <c r="D11" s="32">
        <f t="shared" si="15"/>
        <v>-0.58923454373271367</v>
      </c>
      <c r="E11" s="32">
        <f t="shared" si="15"/>
        <v>0.74291102517262886</v>
      </c>
      <c r="F11" s="32" t="str">
        <f>IF(F5&lt;&gt;0,(F10-E10)/E10,"")</f>
        <v/>
      </c>
      <c r="G11" s="32" t="str">
        <f t="shared" ref="G11:M11" si="16">IF(G5&lt;&gt;0,(G10-F10)/F10,"")</f>
        <v/>
      </c>
      <c r="H11" s="32" t="str">
        <f t="shared" si="16"/>
        <v/>
      </c>
      <c r="I11" s="32" t="str">
        <f t="shared" si="16"/>
        <v/>
      </c>
      <c r="J11" s="32" t="str">
        <f t="shared" si="16"/>
        <v/>
      </c>
      <c r="K11" s="32" t="str">
        <f t="shared" si="16"/>
        <v/>
      </c>
      <c r="L11" s="32" t="str">
        <f t="shared" si="16"/>
        <v/>
      </c>
      <c r="M11" s="32" t="str">
        <f t="shared" si="16"/>
        <v/>
      </c>
      <c r="N11" s="32" t="str">
        <f t="shared" ref="N11" si="17">IF(N10&lt;&gt;0,(N10-M10)/M10,"")</f>
        <v/>
      </c>
    </row>
    <row r="12" spans="1:14" x14ac:dyDescent="0.25">
      <c r="A12" s="76" t="s">
        <v>49</v>
      </c>
      <c r="B12" s="37">
        <f>IF(B5&lt;&gt;0,B10/B5," ")</f>
        <v>1.6309961995391566</v>
      </c>
      <c r="C12" s="37">
        <f>IF(C5&lt;&gt;0,C10/C5," ")</f>
        <v>1.3861806227264906</v>
      </c>
      <c r="D12" s="37">
        <f>IF(D5&lt;&gt;0,D10/D5,"")</f>
        <v>0.51074833130223385</v>
      </c>
      <c r="E12" s="37">
        <f t="shared" ref="E12:M12" si="18">IF(E5&lt;&gt;0,E10/E5,"")</f>
        <v>0.88411804821951512</v>
      </c>
      <c r="F12" s="37" t="str">
        <f t="shared" si="18"/>
        <v/>
      </c>
      <c r="G12" s="37" t="str">
        <f t="shared" si="18"/>
        <v/>
      </c>
      <c r="H12" s="37" t="str">
        <f t="shared" si="18"/>
        <v/>
      </c>
      <c r="I12" s="37" t="str">
        <f t="shared" si="18"/>
        <v/>
      </c>
      <c r="J12" s="37" t="str">
        <f t="shared" si="18"/>
        <v/>
      </c>
      <c r="K12" s="37" t="str">
        <f t="shared" si="18"/>
        <v/>
      </c>
      <c r="L12" s="37" t="str">
        <f t="shared" si="18"/>
        <v/>
      </c>
      <c r="M12" s="37" t="str">
        <f t="shared" si="18"/>
        <v/>
      </c>
    </row>
    <row r="13" spans="1:14" x14ac:dyDescent="0.25">
      <c r="A13" s="75" t="s">
        <v>66</v>
      </c>
      <c r="B13" s="74"/>
      <c r="C13" s="32">
        <f>IF(C5&lt;&gt;0,(C12-B12)/B12,"")</f>
        <v>-0.1501018683439235</v>
      </c>
      <c r="D13" s="32">
        <f t="shared" ref="D13" si="19">IF(D5&lt;&gt;0,(D12-C12)/C12,"")</f>
        <v>-0.63154272760093955</v>
      </c>
      <c r="E13" s="32">
        <f>IF(E5&lt;&gt;0,(E12-D12)/D12,"")</f>
        <v>0.73102483950425445</v>
      </c>
      <c r="F13" s="32" t="str">
        <f>IF(F5&lt;&gt;0,(F12-E12)/E12,"")</f>
        <v/>
      </c>
      <c r="G13" s="32" t="str">
        <f t="shared" ref="G13:M13" si="20">IF(G5&lt;&gt;0,(G12-F12)/F12,"")</f>
        <v/>
      </c>
      <c r="H13" s="32" t="str">
        <f t="shared" si="20"/>
        <v/>
      </c>
      <c r="I13" s="32" t="str">
        <f t="shared" si="20"/>
        <v/>
      </c>
      <c r="J13" s="32" t="str">
        <f t="shared" si="20"/>
        <v/>
      </c>
      <c r="K13" s="32" t="str">
        <f t="shared" si="20"/>
        <v/>
      </c>
      <c r="L13" s="32" t="str">
        <f t="shared" si="20"/>
        <v/>
      </c>
      <c r="M13" s="32" t="str">
        <f t="shared" si="20"/>
        <v/>
      </c>
      <c r="N13" s="32" t="str">
        <f t="shared" ref="N13" si="21">IF(N5&lt;&gt;0,(N12-M12)/M12,"")</f>
        <v/>
      </c>
    </row>
    <row r="14" spans="1:14" x14ac:dyDescent="0.25">
      <c r="A14" s="77" t="s">
        <v>51</v>
      </c>
      <c r="B14">
        <f>SUMIF(Jun!C:C, "&lt;&gt;@*",Jun!F:F)</f>
        <v>1901</v>
      </c>
      <c r="C14">
        <f>SUMIF(Jul!C:C, "&lt;&gt;@*",Jul!F:F)</f>
        <v>5169</v>
      </c>
      <c r="D14">
        <f>SUMIF(Aug!C:C, "&lt;&gt;@*",Aug!F:F)</f>
        <v>2215</v>
      </c>
      <c r="E14">
        <f>SUMIF(Sep!C:C, "&lt;&gt;@*",Sep!F:F)</f>
        <v>888</v>
      </c>
      <c r="F14">
        <f>SUMIF(Oct!C:C, "&lt;&gt;@*",Oct!F:F)</f>
        <v>0</v>
      </c>
      <c r="G14">
        <f>SUMIF(Nov!C:C, "&lt;&gt;@*",Nov!F:F)</f>
        <v>0</v>
      </c>
      <c r="H14">
        <f>SUMIF(Dec!C:C, "&lt;&gt;@*",Dec!F:F)</f>
        <v>0</v>
      </c>
      <c r="I14">
        <f>SUMIF(Jan!C:C, "&lt;&gt;@*",Jan!F:F)</f>
        <v>0</v>
      </c>
      <c r="J14">
        <f>SUMIF(Feb!C:C, "&lt;&gt;@*",Feb!F:F)</f>
        <v>0</v>
      </c>
      <c r="K14">
        <f>SUMIF(Mar!C:C, "&lt;&gt;@*",Mar!F:F)</f>
        <v>0</v>
      </c>
      <c r="L14">
        <f>SUMIF(Apr!C:C, "&lt;&gt;@*",Apr!F:F)</f>
        <v>0</v>
      </c>
      <c r="M14">
        <f>SUMIF(May!C:C, "&lt;&gt;@*",May!F:F)</f>
        <v>0</v>
      </c>
    </row>
    <row r="15" spans="1:14" x14ac:dyDescent="0.25">
      <c r="A15" s="75" t="s">
        <v>66</v>
      </c>
      <c r="B15" s="74"/>
      <c r="C15" s="32">
        <f>IF(C5&lt;&gt;0,(C14-B14)/B14,"")</f>
        <v>1.7190952130457653</v>
      </c>
      <c r="D15" s="32">
        <f t="shared" ref="D15:M15" si="22">IF(D5&lt;&gt;0,(D14-C14)/C14,"")</f>
        <v>-0.57148384600502999</v>
      </c>
      <c r="E15" s="32">
        <f t="shared" si="22"/>
        <v>-0.59909706546275399</v>
      </c>
      <c r="F15" s="32" t="str">
        <f t="shared" si="22"/>
        <v/>
      </c>
      <c r="G15" s="32" t="str">
        <f t="shared" si="22"/>
        <v/>
      </c>
      <c r="H15" s="32" t="str">
        <f t="shared" si="22"/>
        <v/>
      </c>
      <c r="I15" s="32" t="str">
        <f t="shared" si="22"/>
        <v/>
      </c>
      <c r="J15" s="32" t="str">
        <f t="shared" si="22"/>
        <v/>
      </c>
      <c r="K15" s="32" t="str">
        <f t="shared" si="22"/>
        <v/>
      </c>
      <c r="L15" s="32" t="str">
        <f t="shared" si="22"/>
        <v/>
      </c>
      <c r="M15" s="32" t="str">
        <f t="shared" si="22"/>
        <v/>
      </c>
      <c r="N15" s="32" t="str">
        <f t="shared" ref="N15" si="23">IF(N14&lt;&gt;0,(N14-M14)/M14,"")</f>
        <v/>
      </c>
    </row>
    <row r="16" spans="1:14" x14ac:dyDescent="0.25">
      <c r="A16" s="76" t="s">
        <v>65</v>
      </c>
      <c r="B16" s="38">
        <f>IF(B5&lt;&gt;0,B14/B3,"")</f>
        <v>211.22222222222223</v>
      </c>
      <c r="C16" s="38">
        <f>IF(C5&lt;&gt;0,C14/C3,"")</f>
        <v>120.20930232558139</v>
      </c>
      <c r="D16" s="38">
        <f>IF(D5&lt;&gt;0,D14/D3,"")</f>
        <v>59.864864864864863</v>
      </c>
      <c r="E16" s="38">
        <f>IF(E5&lt;&gt;0,E14/E3,"")</f>
        <v>52.235294117647058</v>
      </c>
      <c r="F16" s="38" t="str">
        <f t="shared" ref="F16:M16" si="24">IF(F5&lt;&gt;0,F14/F3,"")</f>
        <v/>
      </c>
      <c r="G16" s="38" t="str">
        <f t="shared" si="24"/>
        <v/>
      </c>
      <c r="H16" s="38" t="str">
        <f t="shared" si="24"/>
        <v/>
      </c>
      <c r="I16" s="38" t="str">
        <f t="shared" si="24"/>
        <v/>
      </c>
      <c r="J16" s="38" t="str">
        <f t="shared" si="24"/>
        <v/>
      </c>
      <c r="K16" s="38" t="str">
        <f t="shared" si="24"/>
        <v/>
      </c>
      <c r="L16" s="38" t="str">
        <f t="shared" si="24"/>
        <v/>
      </c>
      <c r="M16" s="38" t="str">
        <f t="shared" si="24"/>
        <v/>
      </c>
      <c r="N16" s="38"/>
    </row>
    <row r="17" spans="1:14" x14ac:dyDescent="0.25">
      <c r="A17" s="75" t="s">
        <v>66</v>
      </c>
      <c r="B17" s="74"/>
      <c r="C17" s="32">
        <f>IF(C5&lt;&gt;0,(C16-B16)/B16,"")</f>
        <v>-0.43088704843228171</v>
      </c>
      <c r="D17" s="32">
        <f t="shared" ref="D17:M17" si="25">IF(D5&lt;&gt;0,(D16-C16)/C16,"")</f>
        <v>-0.50199473995179156</v>
      </c>
      <c r="E17" s="32">
        <f t="shared" si="25"/>
        <v>-0.12744655424246448</v>
      </c>
      <c r="F17" s="32" t="str">
        <f t="shared" si="25"/>
        <v/>
      </c>
      <c r="G17" s="32" t="str">
        <f t="shared" si="25"/>
        <v/>
      </c>
      <c r="H17" s="32" t="str">
        <f t="shared" si="25"/>
        <v/>
      </c>
      <c r="I17" s="32" t="str">
        <f t="shared" si="25"/>
        <v/>
      </c>
      <c r="J17" s="32" t="str">
        <f t="shared" si="25"/>
        <v/>
      </c>
      <c r="K17" s="32" t="str">
        <f t="shared" si="25"/>
        <v/>
      </c>
      <c r="L17" s="32" t="str">
        <f t="shared" si="25"/>
        <v/>
      </c>
      <c r="M17" s="32" t="str">
        <f t="shared" si="25"/>
        <v/>
      </c>
      <c r="N17" s="32" t="str">
        <f t="shared" ref="N17" si="26">IF(N16&lt;&gt;0,(N16-M16)/M16,"")</f>
        <v/>
      </c>
    </row>
    <row r="18" spans="1:14" x14ac:dyDescent="0.25">
      <c r="A18" s="76" t="s">
        <v>58</v>
      </c>
      <c r="B18" s="2">
        <f>IF(B5&lt;&gt;0,B14/B8,NA())</f>
        <v>3.4878814010237971E-2</v>
      </c>
      <c r="C18" s="2">
        <f t="shared" ref="C18:N18" si="27">IF(C5&lt;&gt;0,C14/C8,NA())</f>
        <v>2.2128042124189302E-2</v>
      </c>
      <c r="D18" s="2">
        <f t="shared" si="27"/>
        <v>2.6827673077854754E-2</v>
      </c>
      <c r="E18" s="2">
        <f t="shared" si="27"/>
        <v>1.3430736421797722E-2</v>
      </c>
      <c r="F18" s="2" t="e">
        <f>IF(F5&lt;&gt;0,F14/F8,NA())</f>
        <v>#N/A</v>
      </c>
      <c r="G18" s="2" t="e">
        <f t="shared" si="27"/>
        <v>#N/A</v>
      </c>
      <c r="H18" s="2" t="e">
        <f t="shared" si="27"/>
        <v>#N/A</v>
      </c>
      <c r="I18" s="2" t="e">
        <f t="shared" si="27"/>
        <v>#N/A</v>
      </c>
      <c r="J18" s="2" t="e">
        <f t="shared" si="27"/>
        <v>#N/A</v>
      </c>
      <c r="K18" s="2" t="e">
        <f t="shared" si="27"/>
        <v>#N/A</v>
      </c>
      <c r="L18" s="2" t="e">
        <f t="shared" si="27"/>
        <v>#N/A</v>
      </c>
      <c r="M18" s="2" t="e">
        <f t="shared" si="27"/>
        <v>#N/A</v>
      </c>
      <c r="N18" s="2" t="e">
        <f t="shared" si="27"/>
        <v>#N/A</v>
      </c>
    </row>
    <row r="19" spans="1:14" x14ac:dyDescent="0.25">
      <c r="A19" s="75" t="s">
        <v>66</v>
      </c>
      <c r="B19" s="74"/>
      <c r="C19" s="32">
        <f>IF(C5&lt;&gt;0,(C18-B18)/B18,"")</f>
        <v>-0.3655735508181539</v>
      </c>
      <c r="D19" s="32">
        <f t="shared" ref="D19:M19" si="28">IF(D5&lt;&gt;0,(D18-C18)/C18,"")</f>
        <v>0.21238349634774256</v>
      </c>
      <c r="E19" s="32">
        <f t="shared" si="28"/>
        <v>-0.49937005781972588</v>
      </c>
      <c r="F19" s="32" t="str">
        <f t="shared" si="28"/>
        <v/>
      </c>
      <c r="G19" s="32" t="str">
        <f t="shared" si="28"/>
        <v/>
      </c>
      <c r="H19" s="32" t="str">
        <f t="shared" si="28"/>
        <v/>
      </c>
      <c r="I19" s="32" t="str">
        <f t="shared" si="28"/>
        <v/>
      </c>
      <c r="J19" s="32" t="str">
        <f t="shared" si="28"/>
        <v/>
      </c>
      <c r="K19" s="32" t="str">
        <f t="shared" si="28"/>
        <v/>
      </c>
      <c r="L19" s="32" t="str">
        <f t="shared" si="28"/>
        <v/>
      </c>
      <c r="M19" s="32" t="str">
        <f t="shared" si="28"/>
        <v/>
      </c>
      <c r="N19" s="32" t="str">
        <f t="shared" ref="N19" si="29">IF(N14&lt;&gt;0,(N18-M18)/M18,"")</f>
        <v/>
      </c>
    </row>
    <row r="20" spans="1:14" s="33" customFormat="1" x14ac:dyDescent="0.25">
      <c r="A20" s="35" t="s">
        <v>69</v>
      </c>
      <c r="B20" s="34"/>
      <c r="C20" s="34"/>
      <c r="D20" s="34"/>
      <c r="E20" s="34"/>
      <c r="F20" s="34"/>
      <c r="G20" s="34"/>
      <c r="H20" s="34"/>
      <c r="I20" s="34"/>
      <c r="J20" s="34"/>
      <c r="K20" s="34"/>
      <c r="L20" s="34"/>
      <c r="M20" s="34"/>
    </row>
    <row r="21" spans="1:14" x14ac:dyDescent="0.25">
      <c r="A21" s="78" t="s">
        <v>7</v>
      </c>
      <c r="B21" s="79">
        <f>IF(B$5&lt;&gt;0,SUMIF(Jun!C:C, "&lt;&gt;@*",Jun!H:H),NA())</f>
        <v>82</v>
      </c>
      <c r="C21" s="79">
        <f>IF(C$5&lt;&gt;0,SUMIF(Jul!C:C, "&lt;&gt;@*",Jul!H:H),NA())</f>
        <v>299</v>
      </c>
      <c r="D21" s="79">
        <f>IF(D$5&lt;&gt;0,SUMIF(Aug!C:C,"&lt;&gt;@*",Aug!H:H),NA())</f>
        <v>490</v>
      </c>
      <c r="E21" s="79">
        <f>IF(E$5&lt;&gt;0,SUMIF(Sep!C:C, "&lt;&gt;@*",Sep!H:H),NA())</f>
        <v>79</v>
      </c>
      <c r="F21" s="79" t="e">
        <f>IF(F$5&lt;&gt;0,SUMIF(Oct!C:C, "&lt;&gt;@*",Oct!H:H),NA())</f>
        <v>#N/A</v>
      </c>
      <c r="G21" s="79" t="e">
        <f>IF(G$5&lt;&gt;0,SUMIF(Nov!C:C, "&lt;&gt;@*",Nov!H:H),NA())</f>
        <v>#N/A</v>
      </c>
      <c r="H21" s="79" t="e">
        <f>IF(H$5&lt;&gt;0,SUMIF(Dec!C:C, "&lt;&gt;@*",Dec!H:H),NA())</f>
        <v>#N/A</v>
      </c>
      <c r="I21" s="79" t="e">
        <f>IF(I$5&lt;&gt;0,SUMIF(Jan!C:C, "&lt;&gt;@*",Jan!H:H),NA())</f>
        <v>#N/A</v>
      </c>
      <c r="J21" s="79" t="e">
        <f>IF(J$5&lt;&gt;0,SUMIF(Feb!C:C, "&lt;&gt;@*",Feb!H:H),NA())</f>
        <v>#N/A</v>
      </c>
      <c r="K21" s="79" t="e">
        <f>IF(K$5&lt;&gt;0,SUMIF(Mar!C:C, "&lt;&gt;@*",Mar!H:H),NA())</f>
        <v>#N/A</v>
      </c>
      <c r="L21" s="79" t="e">
        <f>IF(L$5&lt;&gt;0,SUMIF(Apr!C:C, "&lt;&gt;@*",Apr!H:H),NA())</f>
        <v>#N/A</v>
      </c>
      <c r="M21" s="79" t="e">
        <f>IF(M$5&lt;&gt;0,SUMIF(May!C:C, "&lt;&gt;@*",May!H:H),NA())</f>
        <v>#N/A</v>
      </c>
      <c r="N21" s="79"/>
    </row>
    <row r="22" spans="1:14" x14ac:dyDescent="0.25">
      <c r="A22" s="78" t="s">
        <v>8</v>
      </c>
      <c r="B22" s="79">
        <f>SUMIF(Jun!C:C, "&lt;&gt;@*",Jun!I:I)</f>
        <v>6</v>
      </c>
      <c r="C22" s="79">
        <f>SUMIF(Jul!C:C, "&lt;&gt;@*",Jul!I:I)</f>
        <v>16</v>
      </c>
      <c r="D22" s="79">
        <f>SUMIF(Aug!C:C, "&lt;&gt;@*",Aug!I:I)</f>
        <v>123</v>
      </c>
      <c r="E22" s="79">
        <f>SUMIF(Sep!C:C, "&lt;&gt;@*",Sep!I:I)</f>
        <v>6</v>
      </c>
      <c r="F22" s="79">
        <f>SUMIF(Oct!C:C, "&lt;&gt;@*",Oct!I:I)</f>
        <v>0</v>
      </c>
      <c r="G22" s="79">
        <f>SUMIF(Nov!C:C, "&lt;&gt;@*",Nov!I:I)</f>
        <v>0</v>
      </c>
      <c r="H22" s="79">
        <f>SUMIF(Dec!C:C, "&lt;&gt;@*",Dec!I:I)</f>
        <v>0</v>
      </c>
      <c r="I22" s="79">
        <f>SUMIF(Jan!C:C, "&lt;&gt;@*",Jan!I:I)</f>
        <v>0</v>
      </c>
      <c r="J22" s="79">
        <f>SUMIF(Feb!C:C, "&lt;&gt;@*",Feb!I:I)</f>
        <v>0</v>
      </c>
      <c r="K22" s="79">
        <f>SUMIF(Mar!C:C, "&lt;&gt;@*",Mar!I:I)</f>
        <v>0</v>
      </c>
      <c r="L22" s="79">
        <f>SUMIF(Apr!C:C, "&lt;&gt;@*",Apr!I:I)</f>
        <v>0</v>
      </c>
      <c r="M22" s="79">
        <f>SUMIF(May!C:C, "&lt;&gt;@*",May!I:I)</f>
        <v>0</v>
      </c>
      <c r="N22" s="76"/>
    </row>
    <row r="23" spans="1:14" x14ac:dyDescent="0.25">
      <c r="A23" s="78" t="s">
        <v>9</v>
      </c>
      <c r="B23" s="79">
        <f>SUMIF(Jun!C:C, "&lt;&gt;@*",Jun!J:J)</f>
        <v>79</v>
      </c>
      <c r="C23" s="79">
        <f>SUMIF(Jul!C:C, "&lt;&gt;@*",Jul!J:J)</f>
        <v>251</v>
      </c>
      <c r="D23" s="79">
        <f>SUMIF(Aug!C:C, "&lt;&gt;@*",Aug!J:J)</f>
        <v>128</v>
      </c>
      <c r="E23" s="79">
        <f>SUMIF(Sep!C:C, "&lt;&gt;@*",Sep!J:J)</f>
        <v>81</v>
      </c>
      <c r="F23" s="79">
        <f>SUMIF(Oct!C:C, "&lt;&gt;@*",Oct!J:J)</f>
        <v>0</v>
      </c>
      <c r="G23" s="79">
        <f>SUMIF(Nov!C:C, "&lt;&gt;@*",Nov!J:J)</f>
        <v>0</v>
      </c>
      <c r="H23" s="79">
        <f>SUMIF(Dec!C:C, "&lt;&gt;@*",Dec!J:J)</f>
        <v>0</v>
      </c>
      <c r="I23" s="79">
        <f>SUMIF(Jan!C:C, "&lt;&gt;@*",Jan!J:J)</f>
        <v>0</v>
      </c>
      <c r="J23" s="79">
        <f>SUMIF(Feb!C:C, "&lt;&gt;@*",Feb!J:J)</f>
        <v>0</v>
      </c>
      <c r="K23" s="79">
        <f>SUMIF(Mar!C:C, "&lt;&gt;@*",Mar!J:J)</f>
        <v>0</v>
      </c>
      <c r="L23" s="79">
        <f>SUMIF(Apr!C:C, "&lt;&gt;@*",Apr!J:J)</f>
        <v>0</v>
      </c>
      <c r="M23" s="79">
        <f>SUMIF(May!C:C, "&lt;&gt;@*",May!J:J)</f>
        <v>0</v>
      </c>
      <c r="N23" s="76"/>
    </row>
    <row r="24" spans="1:14" x14ac:dyDescent="0.25">
      <c r="A24" s="78" t="s">
        <v>10</v>
      </c>
      <c r="B24" s="79"/>
      <c r="C24" s="78">
        <f>SUMIF(Jul!C:C, "&lt;&gt;@*",Jul!K:K)</f>
        <v>230</v>
      </c>
      <c r="D24" s="79">
        <f>SUMIF(Aug!C:C, "&lt;&gt;@*",Aug!K:K)</f>
        <v>205</v>
      </c>
      <c r="E24" s="79">
        <f>SUMIF(Sep!C:C, "&lt;&gt;@*",Sep!K:K)</f>
        <v>66</v>
      </c>
      <c r="F24" s="79">
        <f>SUMIF(Oct!C:C, "&lt;&gt;@*",Oct!K:K)</f>
        <v>0</v>
      </c>
      <c r="G24" s="79">
        <f>SUMIF(Nov!C:C, "&lt;&gt;@*",Nov!K:K)</f>
        <v>0</v>
      </c>
      <c r="H24" s="79">
        <f>SUMIF(Dec!C:C, "&lt;&gt;@*",Dec!K:K)</f>
        <v>0</v>
      </c>
      <c r="I24" s="79">
        <f>SUMIF(Jan!C:C, "&lt;&gt;@*",Jan!K:K)</f>
        <v>0</v>
      </c>
      <c r="J24" s="79">
        <f>SUMIF(Feb!C:C, "&lt;&gt;@*",Feb!K:K)</f>
        <v>0</v>
      </c>
      <c r="K24" s="79">
        <f>SUMIF(Mar!C:C, "&lt;&gt;@*",Mar!K:K)</f>
        <v>0</v>
      </c>
      <c r="L24" s="79">
        <f>SUMIF(Apr!C:C, "&lt;&gt;@*",Apr!K:K)</f>
        <v>0</v>
      </c>
      <c r="M24" s="79">
        <f>SUMIF(May!C:C, "&lt;&gt;@*",May!K:K)</f>
        <v>0</v>
      </c>
      <c r="N24" s="76"/>
    </row>
    <row r="25" spans="1:14" x14ac:dyDescent="0.25">
      <c r="A25" s="78" t="s">
        <v>11</v>
      </c>
      <c r="B25" s="79"/>
      <c r="C25" s="78">
        <f>SUMIF(Jul!C:C, "&lt;&gt;@*",Jul!L:L)</f>
        <v>999</v>
      </c>
      <c r="D25" s="79">
        <f>SUMIF(Aug!C:C, "&lt;&gt;@*",Aug!L:L)</f>
        <v>226</v>
      </c>
      <c r="E25" s="79">
        <f>SUMIF(Sep!C:C, "&lt;&gt;@*",Sep!L:L)</f>
        <v>141</v>
      </c>
      <c r="F25" s="79">
        <f>SUMIF(Oct!C:C, "&lt;&gt;@*",Oct!L:L)</f>
        <v>0</v>
      </c>
      <c r="G25" s="79">
        <f>SUMIF(Nov!C:C, "&lt;&gt;@*",Nov!L:L)</f>
        <v>0</v>
      </c>
      <c r="H25" s="79">
        <f>SUMIF(Dec!C:C, "&lt;&gt;@*",Dec!L:L)</f>
        <v>0</v>
      </c>
      <c r="I25" s="79">
        <f>SUMIF(Jan!C:C, "&lt;&gt;@*",Jan!L:L)</f>
        <v>0</v>
      </c>
      <c r="J25" s="79">
        <f>SUMIF(Feb!C:C, "&lt;&gt;@*",Feb!L:L)</f>
        <v>0</v>
      </c>
      <c r="K25" s="79">
        <f>SUMIF(Mar!C:C, "&lt;&gt;@*",Mar!L:L)</f>
        <v>0</v>
      </c>
      <c r="L25" s="79">
        <f>SUMIF(Apr!C:C, "&lt;&gt;@*",Apr!L:L)</f>
        <v>0</v>
      </c>
      <c r="M25" s="79">
        <f>SUMIF(May!C:C, "&lt;&gt;@*",May!L:L)</f>
        <v>0</v>
      </c>
      <c r="N25" s="76"/>
    </row>
    <row r="26" spans="1:14" x14ac:dyDescent="0.25">
      <c r="A26" s="78" t="s">
        <v>12</v>
      </c>
      <c r="B26" s="79"/>
      <c r="C26" s="78">
        <f>SUMIF(Jul!C:C, "&lt;&gt;@*",Jul!M:M)</f>
        <v>47</v>
      </c>
      <c r="D26" s="79">
        <f>SUMIF(Aug!C:C, "&lt;&gt;@*",Aug!M:M)</f>
        <v>30</v>
      </c>
      <c r="E26" s="79">
        <f>SUMIF(Sep!C:C, "&lt;&gt;@*",Sep!M:M)</f>
        <v>6</v>
      </c>
      <c r="F26" s="79">
        <f>SUMIF(Oct!C:C, "&lt;&gt;@*",Oct!M:M)</f>
        <v>0</v>
      </c>
      <c r="G26" s="79">
        <f>SUMIF(Nov!C:C, "&lt;&gt;@*",Nov!M:M)</f>
        <v>0</v>
      </c>
      <c r="H26" s="79">
        <f>SUMIF(Dec!C:C, "&lt;&gt;@*",Dec!M:M)</f>
        <v>0</v>
      </c>
      <c r="I26" s="79">
        <f>SUMIF(Jan!C:C, "&lt;&gt;@*",Jan!M:M)</f>
        <v>0</v>
      </c>
      <c r="J26" s="79">
        <f>SUMIF(Feb!C:C, "&lt;&gt;@*",Feb!M:M)</f>
        <v>0</v>
      </c>
      <c r="K26" s="79">
        <f>SUMIF(Mar!C:C, "&lt;&gt;@*",Mar!M:M)</f>
        <v>0</v>
      </c>
      <c r="L26" s="79">
        <f>SUMIF(Apr!C:C, "&lt;&gt;@*",Apr!M:M)</f>
        <v>0</v>
      </c>
      <c r="M26" s="79">
        <f>SUMIF(May!C:C, "&lt;&gt;@*",May!M:M)</f>
        <v>0</v>
      </c>
      <c r="N26" s="76"/>
    </row>
    <row r="27" spans="1:14" x14ac:dyDescent="0.25">
      <c r="A27" s="78" t="s">
        <v>13</v>
      </c>
      <c r="B27" s="79"/>
      <c r="C27" s="78">
        <f>SUMIF(Jul!C:C, "&lt;&gt;@*",Jul!N:N)</f>
        <v>649</v>
      </c>
      <c r="D27" s="79">
        <f>SUMIF(Aug!C:C, "&lt;&gt;@*",Aug!N:N)</f>
        <v>358</v>
      </c>
      <c r="E27" s="79">
        <f>SUMIF(Sep!C:C, "&lt;&gt;@*",Sep!N:N)</f>
        <v>191</v>
      </c>
      <c r="F27" s="79">
        <f>SUMIF(Oct!C:C, "&lt;&gt;@*",Oct!N:N)</f>
        <v>0</v>
      </c>
      <c r="G27" s="79">
        <f>SUMIF(Nov!C:C, "&lt;&gt;@*",Nov!N:N)</f>
        <v>0</v>
      </c>
      <c r="H27" s="79">
        <f>SUMIF(Dec!C:C, "&lt;&gt;@*",Dec!N:N)</f>
        <v>0</v>
      </c>
      <c r="I27" s="79">
        <f>SUMIF(Jan!C:C, "&lt;&gt;@*",Jan!N:N)</f>
        <v>0</v>
      </c>
      <c r="J27" s="79">
        <f>SUMIF(Feb!C:C, "&lt;&gt;@*",Feb!N:N)</f>
        <v>0</v>
      </c>
      <c r="K27" s="79">
        <f>SUMIF(Mar!C:C, "&lt;&gt;@*",Mar!N:N)</f>
        <v>0</v>
      </c>
      <c r="L27" s="79">
        <f>SUMIF(Apr!C:C, "&lt;&gt;@*",Apr!N:N)</f>
        <v>0</v>
      </c>
      <c r="M27" s="79">
        <f>SUMIF(May!C:C, "&lt;&gt;@*",May!N:N)</f>
        <v>0</v>
      </c>
      <c r="N27" s="76"/>
    </row>
    <row r="28" spans="1:14" x14ac:dyDescent="0.25">
      <c r="A28" s="78" t="s">
        <v>15</v>
      </c>
      <c r="B28" s="79"/>
      <c r="C28" s="78">
        <f>SUMIF(Jul!C:C, "&lt;&gt;@*",Jul!P:P)</f>
        <v>2621</v>
      </c>
      <c r="D28" s="79">
        <f>SUMIF(Aug!C:C, "&lt;&gt;@*",Aug!P:P)</f>
        <v>576</v>
      </c>
      <c r="E28" s="79">
        <f>SUMIF(Sep!C:C, "&lt;&gt;@*",Sep!P:P)</f>
        <v>309</v>
      </c>
      <c r="F28" s="79">
        <f>SUMIF(Oct!C:C, "&lt;&gt;@*",Oct!P:P)</f>
        <v>0</v>
      </c>
      <c r="G28" s="79">
        <f>SUMIF(Nov!C:C, "&lt;&gt;@*",Nov!P:P)</f>
        <v>0</v>
      </c>
      <c r="H28" s="79">
        <f>SUMIF(Dec!C:C, "&lt;&gt;@*",Dec!P:P)</f>
        <v>0</v>
      </c>
      <c r="I28" s="79">
        <f>SUMIF(Jan!C:C, "&lt;&gt;@*",Jan!P:P)</f>
        <v>0</v>
      </c>
      <c r="J28" s="79">
        <f>SUMIF(Feb!C:C, "&lt;&gt;@*",Feb!P:P)</f>
        <v>0</v>
      </c>
      <c r="K28" s="79">
        <f>SUMIF(Mar!C:C, "&lt;&gt;@*",Mar!P:P)</f>
        <v>0</v>
      </c>
      <c r="L28" s="79">
        <f>SUMIF(Apr!C:C, "&lt;&gt;@*",Apr!P:P)</f>
        <v>0</v>
      </c>
      <c r="M28" s="79">
        <f>SUMIF(May!C:C, "&lt;&gt;@*",May!P:P)</f>
        <v>0</v>
      </c>
      <c r="N28" s="76"/>
    </row>
    <row r="29" spans="1:14" s="33" customFormat="1" x14ac:dyDescent="0.25">
      <c r="A29" s="35" t="s">
        <v>75</v>
      </c>
      <c r="B29" s="34"/>
      <c r="C29" s="34"/>
      <c r="D29" s="34"/>
      <c r="E29" s="34"/>
      <c r="F29" s="34"/>
      <c r="G29" s="34"/>
      <c r="H29" s="34"/>
      <c r="I29" s="34"/>
      <c r="J29" s="34"/>
      <c r="K29" s="34"/>
      <c r="L29" s="34"/>
      <c r="M29" s="34"/>
    </row>
    <row r="30" spans="1:14" x14ac:dyDescent="0.25">
      <c r="A30" s="76" t="s">
        <v>42</v>
      </c>
      <c r="B30">
        <f>SUMIF(Jun!C:C, "&lt;&gt;@*",Jun!I:I)</f>
        <v>6</v>
      </c>
      <c r="C30">
        <f>SUMIF(Jul!C:C, "&lt;&gt;@*",Jul!I:I)</f>
        <v>16</v>
      </c>
      <c r="D30">
        <f>SUMIF(Aug!C:C, "&lt;&gt;@*",Aug!I:I)</f>
        <v>123</v>
      </c>
      <c r="E30">
        <f>SUMIF(Sep!C:C, "&lt;&gt;@*",Sep!I:I)</f>
        <v>6</v>
      </c>
      <c r="F30">
        <f>SUMIF(Oct!C:C, "&lt;&gt;@*",Oct!I:I)</f>
        <v>0</v>
      </c>
      <c r="G30">
        <f>SUMIF(Nov!C:C, "&lt;&gt;@*",Nov!I:I)</f>
        <v>0</v>
      </c>
      <c r="H30">
        <f>SUMIF(Dec!C:C, "&lt;&gt;@*",Dec!I:I)</f>
        <v>0</v>
      </c>
      <c r="I30">
        <f>SUMIF(Jan!C:C, "&lt;&gt;@*",Jan!I:I)</f>
        <v>0</v>
      </c>
      <c r="J30">
        <f>SUMIF(Feb!C:C, "&lt;&gt;@*",Feb!I:I)</f>
        <v>0</v>
      </c>
      <c r="K30">
        <f>SUMIF(Mar!C:C, "&lt;&gt;@*",Mar!I:I)</f>
        <v>0</v>
      </c>
      <c r="L30">
        <f>SUMIF(Apr!C:C, "&lt;&gt;@*",Apr!I:I)</f>
        <v>0</v>
      </c>
      <c r="M30">
        <f>SUMIF(May!C:C, "&lt;&gt;@*",May!I:I)</f>
        <v>0</v>
      </c>
    </row>
    <row r="31" spans="1:14" x14ac:dyDescent="0.25">
      <c r="A31" s="75" t="s">
        <v>66</v>
      </c>
      <c r="B31" s="74"/>
      <c r="C31" s="32">
        <f>IF(C5&lt;&gt;0,(C30-B30)/B30,"")</f>
        <v>1.6666666666666667</v>
      </c>
      <c r="D31" s="32">
        <f t="shared" ref="D31:G31" si="30">IF(D5&lt;&gt;0,(D30-C30)/C30,"")</f>
        <v>6.6875</v>
      </c>
      <c r="E31" s="32">
        <f t="shared" si="30"/>
        <v>-0.95121951219512191</v>
      </c>
      <c r="F31" s="32" t="str">
        <f>IF(F5&lt;&gt;0,(F30-E30)/E30,"")</f>
        <v/>
      </c>
      <c r="G31" s="32" t="str">
        <f t="shared" si="30"/>
        <v/>
      </c>
      <c r="H31" s="32" t="str">
        <f t="shared" ref="H31" si="31">IF(H5&lt;&gt;0,(H30-G30)/G30,"")</f>
        <v/>
      </c>
      <c r="I31" s="32" t="str">
        <f t="shared" ref="I31" si="32">IF(I5&lt;&gt;0,(I30-H30)/H30,"")</f>
        <v/>
      </c>
      <c r="J31" s="32" t="str">
        <f t="shared" ref="J31:K31" si="33">IF(J5&lt;&gt;0,(J30-I30)/I30,"")</f>
        <v/>
      </c>
      <c r="K31" s="32" t="str">
        <f t="shared" si="33"/>
        <v/>
      </c>
      <c r="L31" s="32" t="str">
        <f t="shared" ref="L31" si="34">IF(L5&lt;&gt;0,(L30-K30)/K30,"")</f>
        <v/>
      </c>
      <c r="M31" s="32" t="str">
        <f t="shared" ref="M31" si="35">IF(M5&lt;&gt;0,(M30-L30)/L30,"")</f>
        <v/>
      </c>
      <c r="N31" s="32" t="str">
        <f t="shared" ref="N31" si="36">IF(N30&lt;&gt;0,(N30-M30)/M30,"")</f>
        <v/>
      </c>
    </row>
    <row r="32" spans="1:14" x14ac:dyDescent="0.25">
      <c r="A32" s="76" t="s">
        <v>71</v>
      </c>
      <c r="B32" s="38">
        <f>IF(B5&lt;&gt;0,B30/B3,0)</f>
        <v>0.66666666666666663</v>
      </c>
      <c r="C32" s="38">
        <f>IF(C5&lt;&gt;0,C30/C3,0)</f>
        <v>0.37209302325581395</v>
      </c>
      <c r="D32" s="38">
        <f t="shared" ref="D32:E32" si="37">IF(D5&lt;&gt;0,D30/D3,0)</f>
        <v>3.3243243243243241</v>
      </c>
      <c r="E32" s="38">
        <f t="shared" si="37"/>
        <v>0.35294117647058826</v>
      </c>
      <c r="F32" s="38">
        <f>IF(F5&lt;&gt;0,F30/F3,0)</f>
        <v>0</v>
      </c>
      <c r="G32" s="38">
        <f t="shared" ref="G32:M32" si="38">IF(G5&lt;&gt;0,G30/G3,0)</f>
        <v>0</v>
      </c>
      <c r="H32" s="38">
        <f t="shared" si="38"/>
        <v>0</v>
      </c>
      <c r="I32" s="38">
        <f t="shared" si="38"/>
        <v>0</v>
      </c>
      <c r="J32" s="38">
        <f t="shared" si="38"/>
        <v>0</v>
      </c>
      <c r="K32" s="38">
        <f t="shared" si="38"/>
        <v>0</v>
      </c>
      <c r="L32" s="38">
        <f t="shared" si="38"/>
        <v>0</v>
      </c>
      <c r="M32" s="38">
        <f t="shared" si="38"/>
        <v>0</v>
      </c>
      <c r="N32" s="38"/>
    </row>
    <row r="33" spans="1:14" x14ac:dyDescent="0.25">
      <c r="A33" s="75" t="s">
        <v>66</v>
      </c>
      <c r="B33" s="74"/>
      <c r="C33" s="32">
        <f>IF(C5&lt;&gt;0,(C32-B32)/B32,"")</f>
        <v>-0.44186046511627902</v>
      </c>
      <c r="D33" s="32">
        <f t="shared" ref="D33:M33" si="39">IF(D5&lt;&gt;0,(D32-C32)/C32,"")</f>
        <v>7.9341216216216202</v>
      </c>
      <c r="E33" s="32">
        <f t="shared" si="39"/>
        <v>-0.89383070301291245</v>
      </c>
      <c r="F33" s="32" t="str">
        <f t="shared" si="39"/>
        <v/>
      </c>
      <c r="G33" s="32" t="str">
        <f t="shared" si="39"/>
        <v/>
      </c>
      <c r="H33" s="32" t="str">
        <f t="shared" si="39"/>
        <v/>
      </c>
      <c r="I33" s="32" t="str">
        <f t="shared" si="39"/>
        <v/>
      </c>
      <c r="J33" s="32" t="str">
        <f t="shared" si="39"/>
        <v/>
      </c>
      <c r="K33" s="32" t="str">
        <f t="shared" si="39"/>
        <v/>
      </c>
      <c r="L33" s="32" t="str">
        <f t="shared" si="39"/>
        <v/>
      </c>
      <c r="M33" s="32" t="str">
        <f t="shared" si="39"/>
        <v/>
      </c>
      <c r="N33" s="32" t="str">
        <f t="shared" ref="N33" si="40">IF(N32&lt;&gt;0,(N32-M32)/M32,"")</f>
        <v/>
      </c>
    </row>
    <row r="34" spans="1:14" x14ac:dyDescent="0.25">
      <c r="A34" s="76" t="s">
        <v>44</v>
      </c>
      <c r="B34" s="2">
        <f>IF(B5&lt;&gt;0,B32/B10," ")</f>
        <v>1.1008568335687944E-4</v>
      </c>
      <c r="C34" s="2">
        <f t="shared" ref="C34:M34" si="41">IF(C5&lt;&gt;0,C32/C10," ")</f>
        <v>6.84946167512147E-5</v>
      </c>
      <c r="D34" s="2">
        <f t="shared" si="41"/>
        <v>1.4897534034203767E-3</v>
      </c>
      <c r="E34" s="2">
        <f t="shared" si="41"/>
        <v>9.0748219066200841E-5</v>
      </c>
      <c r="F34" s="2" t="str">
        <f t="shared" si="41"/>
        <v xml:space="preserve"> </v>
      </c>
      <c r="G34" s="2" t="str">
        <f t="shared" si="41"/>
        <v xml:space="preserve"> </v>
      </c>
      <c r="H34" s="2" t="str">
        <f t="shared" si="41"/>
        <v xml:space="preserve"> </v>
      </c>
      <c r="I34" s="2" t="str">
        <f t="shared" si="41"/>
        <v xml:space="preserve"> </v>
      </c>
      <c r="J34" s="2" t="str">
        <f t="shared" si="41"/>
        <v xml:space="preserve"> </v>
      </c>
      <c r="K34" s="2" t="str">
        <f t="shared" si="41"/>
        <v xml:space="preserve"> </v>
      </c>
      <c r="L34" s="2" t="str">
        <f t="shared" si="41"/>
        <v xml:space="preserve"> </v>
      </c>
      <c r="M34" s="2" t="str">
        <f t="shared" si="41"/>
        <v xml:space="preserve"> </v>
      </c>
      <c r="N34" s="2"/>
    </row>
    <row r="35" spans="1:14" x14ac:dyDescent="0.25">
      <c r="A35" s="75" t="s">
        <v>66</v>
      </c>
      <c r="B35" s="74"/>
      <c r="C35" s="32">
        <f>IF(C5&lt;&gt;0,(C34-B34)/B34,"")</f>
        <v>-0.37780631720142421</v>
      </c>
      <c r="D35" s="32">
        <f t="shared" ref="D35:M35" si="42">IF(D5&lt;&gt;0,(D34-C34)/C34,"")</f>
        <v>20.749934141998935</v>
      </c>
      <c r="E35" s="32">
        <f t="shared" si="42"/>
        <v>-0.939085073504213</v>
      </c>
      <c r="F35" s="32" t="str">
        <f t="shared" si="42"/>
        <v/>
      </c>
      <c r="G35" s="32" t="str">
        <f t="shared" si="42"/>
        <v/>
      </c>
      <c r="H35" s="32" t="str">
        <f t="shared" si="42"/>
        <v/>
      </c>
      <c r="I35" s="32" t="str">
        <f t="shared" si="42"/>
        <v/>
      </c>
      <c r="J35" s="32" t="str">
        <f t="shared" si="42"/>
        <v/>
      </c>
      <c r="K35" s="32" t="str">
        <f t="shared" si="42"/>
        <v/>
      </c>
      <c r="L35" s="32" t="str">
        <f t="shared" si="42"/>
        <v/>
      </c>
      <c r="M35" s="32" t="str">
        <f t="shared" si="42"/>
        <v/>
      </c>
      <c r="N35" s="32" t="str">
        <f t="shared" ref="N35" si="43">IF(N34&lt;&gt;0,(N34-M34)/M34,"")</f>
        <v/>
      </c>
    </row>
    <row r="36" spans="1:14" x14ac:dyDescent="0.25">
      <c r="A36" s="76" t="s">
        <v>45</v>
      </c>
      <c r="B36">
        <f>SUMIF(Jun!C:C, "&lt;&gt;@*",Jun!H:H)</f>
        <v>82</v>
      </c>
      <c r="C36">
        <f>SUMIF(Jul!C:C, "&lt;&gt;@*",Jul!H:H)</f>
        <v>299</v>
      </c>
      <c r="D36">
        <f>SUMIF(Aug!C:C, "&lt;&gt;@*",Aug!H:H)</f>
        <v>490</v>
      </c>
      <c r="E36">
        <f>SUMIF(Sep!C:C, "&lt;&gt;@*",Sep!H:H)</f>
        <v>79</v>
      </c>
      <c r="F36">
        <f>SUMIF(Oct!C:C, "&lt;&gt;@*",Oct!H:H)</f>
        <v>0</v>
      </c>
      <c r="G36">
        <f>SUMIF(Nov!C:C, "&lt;&gt;@*",Nov!H:H)</f>
        <v>0</v>
      </c>
      <c r="H36">
        <f>SUMIF(Dec!C:C, "&lt;&gt;@*",Dec!H:H)</f>
        <v>0</v>
      </c>
      <c r="I36">
        <f>SUMIF(Jan!C:C, "&lt;&gt;@*",Jan!H:H)</f>
        <v>0</v>
      </c>
      <c r="J36">
        <f>SUMIF(Feb!C:C, "&lt;&gt;@*",Feb!H:H)</f>
        <v>0</v>
      </c>
      <c r="K36">
        <f>SUMIF(Mar!C:C, "&lt;&gt;@*",Mar!H:H)</f>
        <v>0</v>
      </c>
      <c r="L36">
        <f>SUMIF(Apr!C:C, "&lt;&gt;@*",Apr!H:H)</f>
        <v>0</v>
      </c>
      <c r="M36">
        <f>SUMIF(May!C:C, "&lt;&gt;@*",May!H:H)</f>
        <v>0</v>
      </c>
    </row>
    <row r="37" spans="1:14" x14ac:dyDescent="0.25">
      <c r="A37" s="75" t="s">
        <v>66</v>
      </c>
      <c r="B37" s="74"/>
      <c r="C37" s="32">
        <f>IF(C5&lt;&gt;0,(C36-B36)/B36,"")</f>
        <v>2.6463414634146343</v>
      </c>
      <c r="D37" s="32">
        <f t="shared" ref="D37:M37" si="44">IF(D5&lt;&gt;0,(D36-C36)/C36,"")</f>
        <v>0.6387959866220736</v>
      </c>
      <c r="E37" s="32">
        <f t="shared" si="44"/>
        <v>-0.83877551020408159</v>
      </c>
      <c r="F37" s="32" t="str">
        <f t="shared" si="44"/>
        <v/>
      </c>
      <c r="G37" s="32" t="str">
        <f t="shared" si="44"/>
        <v/>
      </c>
      <c r="H37" s="32" t="str">
        <f t="shared" si="44"/>
        <v/>
      </c>
      <c r="I37" s="32" t="str">
        <f t="shared" si="44"/>
        <v/>
      </c>
      <c r="J37" s="32" t="str">
        <f t="shared" si="44"/>
        <v/>
      </c>
      <c r="K37" s="32" t="str">
        <f t="shared" si="44"/>
        <v/>
      </c>
      <c r="L37" s="32" t="str">
        <f t="shared" si="44"/>
        <v/>
      </c>
      <c r="M37" s="32" t="str">
        <f t="shared" si="44"/>
        <v/>
      </c>
      <c r="N37" s="32" t="str">
        <f t="shared" ref="N37" si="45">IF(N36&lt;&gt;0,(N36-M36)/M36,"")</f>
        <v/>
      </c>
    </row>
    <row r="38" spans="1:14" x14ac:dyDescent="0.25">
      <c r="A38" s="76" t="s">
        <v>72</v>
      </c>
      <c r="B38" s="38">
        <f>IF(B5&lt;&gt;0,B36/B3,0)</f>
        <v>9.1111111111111107</v>
      </c>
      <c r="C38" s="38">
        <f t="shared" ref="C38:M38" si="46">IF(C5&lt;&gt;0,C36/C3,0)</f>
        <v>6.9534883720930232</v>
      </c>
      <c r="D38" s="38">
        <f t="shared" si="46"/>
        <v>13.243243243243244</v>
      </c>
      <c r="E38" s="38">
        <f t="shared" si="46"/>
        <v>4.6470588235294121</v>
      </c>
      <c r="F38" s="38">
        <f t="shared" si="46"/>
        <v>0</v>
      </c>
      <c r="G38" s="38">
        <f t="shared" si="46"/>
        <v>0</v>
      </c>
      <c r="H38" s="38">
        <f t="shared" si="46"/>
        <v>0</v>
      </c>
      <c r="I38" s="38">
        <f t="shared" si="46"/>
        <v>0</v>
      </c>
      <c r="J38" s="38">
        <f t="shared" si="46"/>
        <v>0</v>
      </c>
      <c r="K38" s="38">
        <f t="shared" si="46"/>
        <v>0</v>
      </c>
      <c r="L38" s="38">
        <f t="shared" si="46"/>
        <v>0</v>
      </c>
      <c r="M38" s="38">
        <f t="shared" si="46"/>
        <v>0</v>
      </c>
      <c r="N38" s="38"/>
    </row>
    <row r="39" spans="1:14" x14ac:dyDescent="0.25">
      <c r="A39" s="75" t="s">
        <v>66</v>
      </c>
      <c r="B39" s="74"/>
      <c r="C39" s="32">
        <f>IF(C5&lt;&gt;0,(C38-B38)/B38,"")</f>
        <v>-0.23681225184344865</v>
      </c>
      <c r="D39" s="32">
        <f t="shared" ref="D39:M39" si="47">IF(D5&lt;&gt;0,(D38-C38)/C38,"")</f>
        <v>0.90454668715538289</v>
      </c>
      <c r="E39" s="32">
        <f t="shared" si="47"/>
        <v>-0.64909963985594243</v>
      </c>
      <c r="F39" s="32" t="str">
        <f t="shared" si="47"/>
        <v/>
      </c>
      <c r="G39" s="32" t="str">
        <f t="shared" si="47"/>
        <v/>
      </c>
      <c r="H39" s="32" t="str">
        <f t="shared" si="47"/>
        <v/>
      </c>
      <c r="I39" s="32" t="str">
        <f t="shared" si="47"/>
        <v/>
      </c>
      <c r="J39" s="32" t="str">
        <f t="shared" si="47"/>
        <v/>
      </c>
      <c r="K39" s="32" t="str">
        <f t="shared" si="47"/>
        <v/>
      </c>
      <c r="L39" s="32" t="str">
        <f t="shared" si="47"/>
        <v/>
      </c>
      <c r="M39" s="32" t="str">
        <f t="shared" si="47"/>
        <v/>
      </c>
      <c r="N39" s="32" t="str">
        <f t="shared" ref="N39" si="48">IF(N38&lt;&gt;0,(N38-M38)/M38,"")</f>
        <v/>
      </c>
    </row>
    <row r="40" spans="1:14" x14ac:dyDescent="0.25">
      <c r="A40" s="76" t="s">
        <v>53</v>
      </c>
      <c r="B40" s="2">
        <f>IF(B5&lt;&gt;0,B38/B10," ")</f>
        <v>1.5045043392106856E-3</v>
      </c>
      <c r="C40" s="2">
        <f>IF(C5&lt;&gt;0,C38/C10," ")</f>
        <v>1.2799931505383247E-3</v>
      </c>
      <c r="D40" s="2">
        <f t="shared" ref="D40:M40" si="49">IF(D5&lt;&gt;0,D38/D10," ")</f>
        <v>5.9347899811055668E-3</v>
      </c>
      <c r="E40" s="2">
        <f t="shared" si="49"/>
        <v>1.1948515510383109E-3</v>
      </c>
      <c r="F40" s="2" t="str">
        <f t="shared" si="49"/>
        <v xml:space="preserve"> </v>
      </c>
      <c r="G40" s="2" t="str">
        <f t="shared" si="49"/>
        <v xml:space="preserve"> </v>
      </c>
      <c r="H40" s="2" t="str">
        <f t="shared" si="49"/>
        <v xml:space="preserve"> </v>
      </c>
      <c r="I40" s="2" t="str">
        <f t="shared" si="49"/>
        <v xml:space="preserve"> </v>
      </c>
      <c r="J40" s="2" t="str">
        <f t="shared" si="49"/>
        <v xml:space="preserve"> </v>
      </c>
      <c r="K40" s="2" t="str">
        <f t="shared" si="49"/>
        <v xml:space="preserve"> </v>
      </c>
      <c r="L40" s="2" t="str">
        <f t="shared" si="49"/>
        <v xml:space="preserve"> </v>
      </c>
      <c r="M40" s="2" t="str">
        <f t="shared" si="49"/>
        <v xml:space="preserve"> </v>
      </c>
      <c r="N40" s="2"/>
    </row>
    <row r="41" spans="1:14" x14ac:dyDescent="0.25">
      <c r="A41" s="75" t="s">
        <v>66</v>
      </c>
      <c r="B41" s="74"/>
      <c r="C41" s="32">
        <f>IF(C5&lt;&gt;0,(C40-B40)/B40,"")</f>
        <v>-0.14922601605133762</v>
      </c>
      <c r="D41" s="32">
        <f t="shared" ref="D41:M41" si="50">IF(D5&lt;&gt;0,(D40-C40)/C40,"")</f>
        <v>3.6365794837336285</v>
      </c>
      <c r="E41" s="32">
        <f t="shared" si="50"/>
        <v>-0.79866995212259784</v>
      </c>
      <c r="F41" s="32" t="str">
        <f t="shared" si="50"/>
        <v/>
      </c>
      <c r="G41" s="32" t="str">
        <f t="shared" si="50"/>
        <v/>
      </c>
      <c r="H41" s="32" t="str">
        <f t="shared" si="50"/>
        <v/>
      </c>
      <c r="I41" s="32" t="str">
        <f t="shared" si="50"/>
        <v/>
      </c>
      <c r="J41" s="32" t="str">
        <f t="shared" si="50"/>
        <v/>
      </c>
      <c r="K41" s="32" t="str">
        <f t="shared" si="50"/>
        <v/>
      </c>
      <c r="L41" s="32" t="str">
        <f t="shared" si="50"/>
        <v/>
      </c>
      <c r="M41" s="32" t="str">
        <f t="shared" si="50"/>
        <v/>
      </c>
      <c r="N41" s="32" t="str">
        <f t="shared" ref="N41" si="51">IF(N40&lt;&gt;0,(N40-M40)/M40,"")</f>
        <v/>
      </c>
    </row>
    <row r="42" spans="1:14" x14ac:dyDescent="0.25">
      <c r="A42" s="76" t="s">
        <v>73</v>
      </c>
      <c r="B42">
        <f>SUMIF(Jun!C:C, "&lt;&gt;@*",Jun!J:J)</f>
        <v>79</v>
      </c>
      <c r="C42">
        <f>SUMIF(Jul!C:C, "&lt;&gt;@*",Jul!J:J)</f>
        <v>251</v>
      </c>
      <c r="D42">
        <f>SUMIF(Aug!C:C, "&lt;&gt;@*",Aug!J:J)</f>
        <v>128</v>
      </c>
      <c r="E42">
        <f>SUMIF(Sep!C:C, "&lt;&gt;@*",Sep!J:J)</f>
        <v>81</v>
      </c>
      <c r="F42">
        <f>SUMIF(Oct!C:C, "&lt;&gt;@*",Oct!J:J)</f>
        <v>0</v>
      </c>
      <c r="G42">
        <f>SUMIF(Nov!C:C, "&lt;&gt;@*",Nov!J:J)</f>
        <v>0</v>
      </c>
      <c r="H42">
        <f>SUMIF(Dec!C:C, "&lt;&gt;@*",Dec!J:J)</f>
        <v>0</v>
      </c>
      <c r="I42">
        <f>SUMIF(Jan!C:C, "&lt;&gt;@*",Jan!J:J)</f>
        <v>0</v>
      </c>
      <c r="J42">
        <f>SUMIF(Feb!C:C, "&lt;&gt;@*",Feb!J:J)</f>
        <v>0</v>
      </c>
      <c r="K42">
        <f>SUMIF(Mar!C:C, "&lt;&gt;@*",Mar!J:J)</f>
        <v>0</v>
      </c>
      <c r="L42">
        <f>SUMIF(Apr!C:C, "&lt;&gt;@*",Apr!J:J)</f>
        <v>0</v>
      </c>
      <c r="M42">
        <f>SUMIF(May!C:C, "&lt;&gt;@*",May!J:J)</f>
        <v>0</v>
      </c>
    </row>
    <row r="43" spans="1:14" x14ac:dyDescent="0.25">
      <c r="A43" s="75" t="s">
        <v>66</v>
      </c>
      <c r="B43" s="74"/>
      <c r="C43" s="32">
        <f>IF(C5&lt;&gt;0,(C42-B42)/B42,"")</f>
        <v>2.1772151898734178</v>
      </c>
      <c r="D43" s="32">
        <f t="shared" ref="D43:F43" si="52">IF(D5&lt;&gt;0,(D42-C42)/C42,"")</f>
        <v>-0.49003984063745021</v>
      </c>
      <c r="E43" s="32">
        <f t="shared" si="52"/>
        <v>-0.3671875</v>
      </c>
      <c r="F43" s="32" t="str">
        <f t="shared" si="52"/>
        <v/>
      </c>
      <c r="G43" s="32" t="str">
        <f t="shared" ref="G43" si="53">IF(G5&lt;&gt;0,(G42-F42)/F42,"")</f>
        <v/>
      </c>
      <c r="H43" s="32" t="str">
        <f t="shared" ref="H43:I43" si="54">IF(H5&lt;&gt;0,(H42-G42)/G42,"")</f>
        <v/>
      </c>
      <c r="I43" s="32" t="str">
        <f t="shared" si="54"/>
        <v/>
      </c>
      <c r="J43" s="32" t="str">
        <f t="shared" ref="J43" si="55">IF(J5&lt;&gt;0,(J42-I42)/I42,"")</f>
        <v/>
      </c>
      <c r="K43" s="32" t="str">
        <f t="shared" ref="K43:L43" si="56">IF(K5&lt;&gt;0,(K42-J42)/J42,"")</f>
        <v/>
      </c>
      <c r="L43" s="32" t="str">
        <f t="shared" si="56"/>
        <v/>
      </c>
      <c r="M43" s="32" t="str">
        <f t="shared" ref="M43" si="57">IF(M5&lt;&gt;0,(M42-L42)/L42,"")</f>
        <v/>
      </c>
      <c r="N43" s="32" t="str">
        <f t="shared" ref="N43" si="58">IF(N42&lt;&gt;0,(N42-M42)/M42,"")</f>
        <v/>
      </c>
    </row>
    <row r="44" spans="1:14" x14ac:dyDescent="0.25">
      <c r="A44" s="76" t="s">
        <v>74</v>
      </c>
      <c r="B44" s="38">
        <f>IF(B5&lt;&gt;0,B42/B3,0)</f>
        <v>8.7777777777777786</v>
      </c>
      <c r="C44" s="38">
        <f t="shared" ref="C44:M44" si="59">IF(C5&lt;&gt;0,C42/C3,0)</f>
        <v>5.8372093023255811</v>
      </c>
      <c r="D44" s="38">
        <f t="shared" si="59"/>
        <v>3.4594594594594597</v>
      </c>
      <c r="E44" s="38">
        <f t="shared" si="59"/>
        <v>4.7647058823529411</v>
      </c>
      <c r="F44" s="38">
        <f t="shared" si="59"/>
        <v>0</v>
      </c>
      <c r="G44" s="38">
        <f t="shared" si="59"/>
        <v>0</v>
      </c>
      <c r="H44" s="38">
        <f t="shared" si="59"/>
        <v>0</v>
      </c>
      <c r="I44" s="38">
        <f t="shared" si="59"/>
        <v>0</v>
      </c>
      <c r="J44" s="38">
        <f t="shared" si="59"/>
        <v>0</v>
      </c>
      <c r="K44" s="38">
        <f t="shared" si="59"/>
        <v>0</v>
      </c>
      <c r="L44" s="38">
        <f t="shared" si="59"/>
        <v>0</v>
      </c>
      <c r="M44" s="38">
        <f t="shared" si="59"/>
        <v>0</v>
      </c>
      <c r="N44" s="38"/>
    </row>
    <row r="45" spans="1:14" x14ac:dyDescent="0.25">
      <c r="A45" s="75" t="s">
        <v>66</v>
      </c>
      <c r="B45" s="74"/>
      <c r="C45" s="32">
        <f>IF(C5&lt;&gt;0,(C44-B44)/B44,"")</f>
        <v>-0.33500147188695917</v>
      </c>
      <c r="D45" s="32">
        <f t="shared" ref="D45:M45" si="60">IF(D5&lt;&gt;0,(D44-C44)/C44,"")</f>
        <v>-0.40734359857865826</v>
      </c>
      <c r="E45" s="32">
        <f t="shared" si="60"/>
        <v>0.37729779411764697</v>
      </c>
      <c r="F45" s="32" t="str">
        <f t="shared" si="60"/>
        <v/>
      </c>
      <c r="G45" s="32" t="str">
        <f t="shared" si="60"/>
        <v/>
      </c>
      <c r="H45" s="32" t="str">
        <f t="shared" si="60"/>
        <v/>
      </c>
      <c r="I45" s="32" t="str">
        <f t="shared" si="60"/>
        <v/>
      </c>
      <c r="J45" s="32" t="str">
        <f t="shared" si="60"/>
        <v/>
      </c>
      <c r="K45" s="32" t="str">
        <f t="shared" si="60"/>
        <v/>
      </c>
      <c r="L45" s="32" t="str">
        <f t="shared" si="60"/>
        <v/>
      </c>
      <c r="M45" s="32" t="str">
        <f t="shared" si="60"/>
        <v/>
      </c>
      <c r="N45" s="32" t="str">
        <f t="shared" ref="N45" si="61">IF(N44&lt;&gt;0,(N44-M44)/M44,"")</f>
        <v/>
      </c>
    </row>
    <row r="46" spans="1:14" x14ac:dyDescent="0.25">
      <c r="A46" s="76" t="s">
        <v>54</v>
      </c>
      <c r="B46" s="2">
        <f>IF(B5&lt;&gt;0,B44/B10,"")</f>
        <v>1.4494614975322461E-3</v>
      </c>
      <c r="C46" s="2">
        <f t="shared" ref="C46:M46" si="62">IF(C5&lt;&gt;0,C44/C10,"")</f>
        <v>1.0745093002846808E-3</v>
      </c>
      <c r="D46" s="2">
        <f t="shared" si="62"/>
        <v>1.5503124848602295E-3</v>
      </c>
      <c r="E46" s="2">
        <f t="shared" si="62"/>
        <v>1.2251009573937112E-3</v>
      </c>
      <c r="F46" s="2" t="str">
        <f t="shared" si="62"/>
        <v/>
      </c>
      <c r="G46" s="2" t="str">
        <f t="shared" si="62"/>
        <v/>
      </c>
      <c r="H46" s="2" t="str">
        <f t="shared" si="62"/>
        <v/>
      </c>
      <c r="I46" s="2" t="str">
        <f t="shared" si="62"/>
        <v/>
      </c>
      <c r="J46" s="2" t="str">
        <f t="shared" si="62"/>
        <v/>
      </c>
      <c r="K46" s="2" t="str">
        <f t="shared" si="62"/>
        <v/>
      </c>
      <c r="L46" s="2" t="str">
        <f t="shared" si="62"/>
        <v/>
      </c>
      <c r="M46" s="2" t="str">
        <f t="shared" si="62"/>
        <v/>
      </c>
      <c r="N46" s="2"/>
    </row>
    <row r="47" spans="1:14" x14ac:dyDescent="0.25">
      <c r="A47" s="75" t="s">
        <v>66</v>
      </c>
      <c r="B47" s="74"/>
      <c r="C47" s="32">
        <f>IF(C5&lt;&gt;0,(C46-B46)/B46,"")</f>
        <v>-0.25868379248840567</v>
      </c>
      <c r="D47" s="32">
        <f t="shared" ref="D47:M47" si="63">IF(D5&lt;&gt;0,(D46-C46)/C46,"")</f>
        <v>0.44280974064113671</v>
      </c>
      <c r="E47" s="32">
        <f t="shared" si="63"/>
        <v>-0.20977159807613766</v>
      </c>
      <c r="F47" s="32" t="str">
        <f t="shared" si="63"/>
        <v/>
      </c>
      <c r="G47" s="32" t="str">
        <f t="shared" si="63"/>
        <v/>
      </c>
      <c r="H47" s="32" t="str">
        <f t="shared" si="63"/>
        <v/>
      </c>
      <c r="I47" s="32" t="str">
        <f t="shared" si="63"/>
        <v/>
      </c>
      <c r="J47" s="32" t="str">
        <f t="shared" si="63"/>
        <v/>
      </c>
      <c r="K47" s="32" t="str">
        <f t="shared" si="63"/>
        <v/>
      </c>
      <c r="L47" s="32" t="str">
        <f t="shared" si="63"/>
        <v/>
      </c>
      <c r="M47" s="32" t="str">
        <f t="shared" si="63"/>
        <v/>
      </c>
      <c r="N47" s="32" t="str">
        <f t="shared" ref="N47" si="64">IF(N46&lt;&gt;0,(N46-M46)/M46,"")</f>
        <v/>
      </c>
    </row>
    <row r="48" spans="1:14" s="28" customFormat="1" x14ac:dyDescent="0.25"/>
    <row r="49" s="28" customFormat="1" x14ac:dyDescent="0.25"/>
    <row r="50" s="28" customFormat="1" x14ac:dyDescent="0.25"/>
    <row r="51" s="28" customFormat="1" x14ac:dyDescent="0.25"/>
    <row r="52" s="28" customFormat="1" x14ac:dyDescent="0.25"/>
    <row r="53" s="28" customFormat="1" x14ac:dyDescent="0.25"/>
    <row r="54" s="28" customFormat="1" x14ac:dyDescent="0.25"/>
    <row r="55" s="28" customFormat="1" x14ac:dyDescent="0.25"/>
    <row r="56" s="28" customFormat="1" x14ac:dyDescent="0.25"/>
    <row r="57" s="28" customFormat="1" x14ac:dyDescent="0.25"/>
    <row r="58" s="28" customFormat="1" x14ac:dyDescent="0.25"/>
    <row r="59" s="28" customFormat="1" x14ac:dyDescent="0.25"/>
    <row r="60" s="28" customFormat="1" x14ac:dyDescent="0.25"/>
    <row r="61" s="28" customFormat="1" x14ac:dyDescent="0.25"/>
    <row r="62" s="28" customFormat="1" x14ac:dyDescent="0.25"/>
    <row r="63" s="28" customFormat="1" x14ac:dyDescent="0.25"/>
    <row r="64" s="28" customFormat="1" x14ac:dyDescent="0.25"/>
    <row r="65" s="28" customFormat="1" x14ac:dyDescent="0.25"/>
    <row r="66" s="28" customFormat="1" x14ac:dyDescent="0.25"/>
    <row r="67" s="28" customFormat="1" x14ac:dyDescent="0.25"/>
    <row r="68" s="28" customFormat="1" x14ac:dyDescent="0.25"/>
    <row r="69" s="28" customFormat="1" x14ac:dyDescent="0.25"/>
    <row r="70" s="28" customFormat="1" x14ac:dyDescent="0.25"/>
    <row r="71" s="28" customFormat="1" x14ac:dyDescent="0.25"/>
    <row r="72" s="28" customFormat="1" x14ac:dyDescent="0.25"/>
    <row r="73" s="28" customFormat="1" x14ac:dyDescent="0.25"/>
    <row r="74" s="28" customFormat="1" x14ac:dyDescent="0.25"/>
    <row r="75" s="28" customFormat="1" x14ac:dyDescent="0.25"/>
    <row r="76" s="28" customFormat="1" x14ac:dyDescent="0.25"/>
    <row r="77" s="28" customFormat="1" x14ac:dyDescent="0.25"/>
    <row r="78" s="28" customFormat="1" x14ac:dyDescent="0.25"/>
    <row r="79" s="28" customFormat="1" x14ac:dyDescent="0.25"/>
    <row r="80" s="28" customFormat="1" x14ac:dyDescent="0.25"/>
    <row r="81" s="28" customFormat="1" x14ac:dyDescent="0.25"/>
    <row r="82" s="28" customFormat="1" x14ac:dyDescent="0.25"/>
    <row r="83" s="28" customFormat="1" x14ac:dyDescent="0.25"/>
    <row r="84" s="28" customFormat="1" x14ac:dyDescent="0.25"/>
    <row r="85" s="28" customFormat="1" x14ac:dyDescent="0.25"/>
    <row r="86" s="28" customFormat="1" x14ac:dyDescent="0.25"/>
    <row r="87" s="28" customFormat="1" x14ac:dyDescent="0.25"/>
    <row r="88" s="28" customFormat="1" x14ac:dyDescent="0.25"/>
    <row r="89" s="28" customFormat="1" x14ac:dyDescent="0.25"/>
    <row r="90" s="28" customFormat="1" x14ac:dyDescent="0.25"/>
    <row r="91" s="28" customFormat="1" x14ac:dyDescent="0.25"/>
    <row r="92" s="28" customFormat="1" x14ac:dyDescent="0.25"/>
    <row r="93" s="28" customFormat="1" x14ac:dyDescent="0.25"/>
    <row r="94" s="28" customFormat="1" x14ac:dyDescent="0.25"/>
    <row r="95" s="28" customFormat="1" x14ac:dyDescent="0.25"/>
    <row r="96" s="28" customFormat="1" x14ac:dyDescent="0.25"/>
    <row r="97" s="28" customFormat="1" x14ac:dyDescent="0.25"/>
    <row r="98" s="28" customFormat="1" x14ac:dyDescent="0.25"/>
    <row r="99" s="28" customFormat="1" x14ac:dyDescent="0.25"/>
    <row r="100" s="28" customFormat="1" x14ac:dyDescent="0.25"/>
    <row r="101" s="28" customFormat="1" x14ac:dyDescent="0.25"/>
    <row r="102" s="28" customFormat="1" x14ac:dyDescent="0.25"/>
    <row r="103" s="28" customFormat="1" x14ac:dyDescent="0.25"/>
    <row r="104" s="28" customFormat="1" x14ac:dyDescent="0.25"/>
    <row r="105" s="28" customFormat="1" x14ac:dyDescent="0.25"/>
    <row r="106" s="28" customFormat="1" x14ac:dyDescent="0.25"/>
    <row r="107" s="28" customFormat="1" x14ac:dyDescent="0.25"/>
    <row r="108" s="28" customFormat="1" x14ac:dyDescent="0.25"/>
    <row r="109" s="28" customFormat="1" x14ac:dyDescent="0.25"/>
    <row r="110" s="28" customFormat="1" x14ac:dyDescent="0.25"/>
    <row r="111" s="28" customFormat="1" x14ac:dyDescent="0.25"/>
    <row r="112" s="28" customFormat="1" x14ac:dyDescent="0.25"/>
    <row r="113" s="28" customFormat="1" x14ac:dyDescent="0.25"/>
    <row r="114" s="28" customFormat="1" x14ac:dyDescent="0.25"/>
    <row r="115" s="28" customFormat="1" x14ac:dyDescent="0.25"/>
    <row r="116" s="28" customFormat="1" x14ac:dyDescent="0.25"/>
    <row r="117" s="28" customFormat="1" x14ac:dyDescent="0.25"/>
    <row r="118" s="28" customFormat="1" x14ac:dyDescent="0.25"/>
    <row r="119" s="28" customFormat="1" x14ac:dyDescent="0.25"/>
    <row r="120" s="28" customFormat="1" x14ac:dyDescent="0.25"/>
    <row r="121" s="28" customFormat="1" x14ac:dyDescent="0.25"/>
    <row r="122" s="28" customFormat="1" x14ac:dyDescent="0.25"/>
    <row r="123" s="28" customFormat="1" x14ac:dyDescent="0.25"/>
    <row r="124" s="28" customFormat="1" x14ac:dyDescent="0.25"/>
    <row r="125" s="28" customFormat="1" x14ac:dyDescent="0.25"/>
    <row r="126" s="28" customFormat="1" x14ac:dyDescent="0.25"/>
    <row r="127" s="28" customFormat="1" x14ac:dyDescent="0.25"/>
    <row r="128" s="28" customFormat="1" x14ac:dyDescent="0.25"/>
    <row r="129" s="28" customFormat="1" x14ac:dyDescent="0.25"/>
    <row r="130" s="28" customFormat="1" x14ac:dyDescent="0.25"/>
    <row r="131" s="28" customFormat="1" x14ac:dyDescent="0.25"/>
    <row r="132" s="28" customFormat="1" x14ac:dyDescent="0.25"/>
    <row r="133" s="28" customFormat="1" x14ac:dyDescent="0.25"/>
    <row r="134" s="28" customFormat="1" x14ac:dyDescent="0.25"/>
    <row r="135" s="28" customFormat="1" x14ac:dyDescent="0.25"/>
    <row r="136" s="28" customFormat="1" x14ac:dyDescent="0.25"/>
    <row r="137" s="28" customFormat="1" x14ac:dyDescent="0.25"/>
    <row r="138" s="28" customFormat="1" x14ac:dyDescent="0.25"/>
    <row r="139" s="28" customFormat="1" x14ac:dyDescent="0.25"/>
    <row r="140" s="28" customFormat="1" x14ac:dyDescent="0.25"/>
    <row r="141" s="28" customFormat="1" x14ac:dyDescent="0.25"/>
    <row r="142" s="28" customFormat="1" x14ac:dyDescent="0.25"/>
    <row r="143" s="28" customFormat="1" x14ac:dyDescent="0.25"/>
    <row r="144" s="28" customFormat="1" x14ac:dyDescent="0.25"/>
    <row r="145" s="28" customFormat="1" x14ac:dyDescent="0.25"/>
    <row r="146" s="28" customFormat="1" x14ac:dyDescent="0.25"/>
    <row r="147" s="28" customFormat="1" x14ac:dyDescent="0.25"/>
    <row r="148" s="28" customFormat="1" x14ac:dyDescent="0.25"/>
    <row r="149" s="28" customFormat="1" x14ac:dyDescent="0.25"/>
    <row r="150" s="28" customFormat="1" x14ac:dyDescent="0.25"/>
    <row r="151" s="28" customFormat="1" x14ac:dyDescent="0.25"/>
    <row r="152" s="28" customFormat="1" x14ac:dyDescent="0.25"/>
    <row r="153" s="28" customFormat="1" x14ac:dyDescent="0.25"/>
    <row r="154" s="28" customFormat="1" x14ac:dyDescent="0.25"/>
    <row r="155" s="28" customFormat="1" x14ac:dyDescent="0.25"/>
    <row r="156" s="28" customFormat="1" x14ac:dyDescent="0.25"/>
    <row r="157" s="28" customFormat="1" x14ac:dyDescent="0.25"/>
    <row r="158" s="28" customFormat="1" x14ac:dyDescent="0.25"/>
    <row r="159" s="28" customFormat="1" x14ac:dyDescent="0.25"/>
    <row r="160" s="28" customFormat="1" x14ac:dyDescent="0.25"/>
    <row r="161" s="28" customFormat="1" x14ac:dyDescent="0.25"/>
    <row r="162" s="28" customFormat="1" x14ac:dyDescent="0.25"/>
    <row r="163" s="28" customFormat="1" x14ac:dyDescent="0.25"/>
    <row r="164" s="28" customFormat="1" x14ac:dyDescent="0.25"/>
    <row r="165" s="28" customFormat="1" x14ac:dyDescent="0.25"/>
    <row r="166" s="28" customFormat="1" x14ac:dyDescent="0.25"/>
    <row r="167" s="28" customFormat="1" x14ac:dyDescent="0.25"/>
    <row r="168" s="28" customFormat="1" x14ac:dyDescent="0.25"/>
    <row r="169" s="28" customFormat="1" x14ac:dyDescent="0.25"/>
    <row r="170" s="28" customFormat="1" x14ac:dyDescent="0.25"/>
    <row r="171" s="28" customFormat="1" x14ac:dyDescent="0.25"/>
    <row r="172" s="28" customFormat="1" x14ac:dyDescent="0.25"/>
    <row r="173" s="28" customFormat="1" x14ac:dyDescent="0.25"/>
    <row r="174" s="28" customFormat="1" x14ac:dyDescent="0.25"/>
    <row r="175" s="28" customFormat="1" x14ac:dyDescent="0.25"/>
    <row r="176" s="28" customFormat="1" x14ac:dyDescent="0.25"/>
    <row r="177" s="28" customFormat="1" x14ac:dyDescent="0.25"/>
    <row r="178" s="28" customFormat="1" x14ac:dyDescent="0.25"/>
    <row r="179" s="28" customFormat="1" x14ac:dyDescent="0.25"/>
    <row r="180" s="28" customFormat="1" x14ac:dyDescent="0.25"/>
    <row r="181" s="28" customFormat="1" x14ac:dyDescent="0.25"/>
    <row r="182" s="28" customFormat="1" x14ac:dyDescent="0.25"/>
    <row r="183" s="28" customFormat="1" x14ac:dyDescent="0.25"/>
    <row r="184" s="28" customFormat="1" x14ac:dyDescent="0.25"/>
    <row r="185" s="28" customFormat="1" x14ac:dyDescent="0.25"/>
    <row r="186" s="28" customFormat="1" x14ac:dyDescent="0.25"/>
    <row r="187" s="28" customFormat="1" x14ac:dyDescent="0.25"/>
    <row r="188" s="28" customFormat="1" x14ac:dyDescent="0.25"/>
    <row r="189" s="28" customFormat="1" x14ac:dyDescent="0.25"/>
    <row r="190" s="28" customFormat="1" x14ac:dyDescent="0.25"/>
    <row r="191" s="28" customFormat="1" x14ac:dyDescent="0.25"/>
    <row r="192" s="28" customFormat="1" x14ac:dyDescent="0.25"/>
    <row r="193" s="28" customFormat="1" x14ac:dyDescent="0.25"/>
    <row r="194" s="28" customFormat="1" x14ac:dyDescent="0.25"/>
    <row r="195" s="28" customFormat="1" x14ac:dyDescent="0.25"/>
    <row r="196" s="28" customFormat="1" x14ac:dyDescent="0.25"/>
    <row r="197" s="28" customFormat="1" x14ac:dyDescent="0.25"/>
    <row r="198" s="28" customFormat="1" x14ac:dyDescent="0.25"/>
    <row r="199" s="28" customFormat="1" x14ac:dyDescent="0.25"/>
    <row r="200" s="28" customFormat="1" x14ac:dyDescent="0.25"/>
    <row r="201" s="28" customFormat="1" x14ac:dyDescent="0.25"/>
    <row r="202" s="28" customFormat="1" x14ac:dyDescent="0.25"/>
    <row r="203" s="28" customFormat="1" x14ac:dyDescent="0.25"/>
    <row r="204" s="28" customFormat="1" x14ac:dyDescent="0.25"/>
    <row r="205" s="28" customFormat="1" x14ac:dyDescent="0.25"/>
    <row r="206" s="28" customFormat="1" x14ac:dyDescent="0.25"/>
    <row r="207" s="28" customFormat="1" x14ac:dyDescent="0.25"/>
    <row r="208" s="28" customFormat="1" x14ac:dyDescent="0.25"/>
    <row r="209" s="28" customFormat="1" x14ac:dyDescent="0.25"/>
    <row r="210" s="28" customFormat="1" x14ac:dyDescent="0.25"/>
    <row r="211" s="28" customFormat="1" x14ac:dyDescent="0.25"/>
    <row r="212" s="28" customFormat="1" x14ac:dyDescent="0.25"/>
    <row r="213" s="28" customFormat="1" x14ac:dyDescent="0.25"/>
    <row r="214" s="28" customFormat="1" x14ac:dyDescent="0.25"/>
    <row r="215" s="28" customFormat="1" x14ac:dyDescent="0.25"/>
    <row r="216" s="28" customFormat="1" x14ac:dyDescent="0.25"/>
    <row r="217" s="28" customFormat="1" x14ac:dyDescent="0.25"/>
    <row r="218" s="28" customFormat="1" x14ac:dyDescent="0.25"/>
    <row r="219" s="28" customFormat="1" x14ac:dyDescent="0.25"/>
    <row r="220" s="28" customFormat="1" x14ac:dyDescent="0.25"/>
    <row r="221" s="28" customFormat="1" x14ac:dyDescent="0.25"/>
    <row r="222" s="28" customFormat="1" x14ac:dyDescent="0.25"/>
    <row r="223" s="28" customFormat="1" x14ac:dyDescent="0.25"/>
    <row r="224" s="28" customFormat="1" x14ac:dyDescent="0.25"/>
    <row r="225" s="28" customFormat="1" x14ac:dyDescent="0.25"/>
    <row r="226" s="28" customFormat="1" x14ac:dyDescent="0.25"/>
    <row r="227" s="28" customFormat="1" x14ac:dyDescent="0.25"/>
    <row r="228" s="28" customFormat="1" x14ac:dyDescent="0.25"/>
    <row r="229" s="28" customFormat="1" x14ac:dyDescent="0.25"/>
    <row r="230" s="28" customFormat="1" x14ac:dyDescent="0.25"/>
    <row r="231" s="28" customFormat="1" x14ac:dyDescent="0.25"/>
    <row r="232" s="28" customFormat="1" x14ac:dyDescent="0.25"/>
    <row r="233" s="28" customFormat="1" x14ac:dyDescent="0.25"/>
    <row r="234" s="28" customFormat="1" x14ac:dyDescent="0.25"/>
    <row r="235" s="28" customFormat="1" x14ac:dyDescent="0.25"/>
    <row r="236" s="28" customFormat="1" x14ac:dyDescent="0.25"/>
    <row r="237" s="28" customFormat="1" x14ac:dyDescent="0.25"/>
    <row r="238" s="28" customFormat="1" x14ac:dyDescent="0.25"/>
    <row r="239" s="28" customFormat="1" x14ac:dyDescent="0.25"/>
    <row r="240" s="28" customFormat="1" x14ac:dyDescent="0.25"/>
    <row r="241" s="28" customFormat="1" x14ac:dyDescent="0.25"/>
    <row r="242" s="28" customFormat="1" x14ac:dyDescent="0.25"/>
    <row r="243" s="28" customFormat="1" x14ac:dyDescent="0.25"/>
    <row r="244" s="28" customFormat="1" x14ac:dyDescent="0.25"/>
    <row r="245" s="28" customFormat="1" x14ac:dyDescent="0.25"/>
    <row r="246" s="28" customFormat="1" x14ac:dyDescent="0.25"/>
    <row r="247" s="28" customFormat="1" x14ac:dyDescent="0.25"/>
    <row r="248" s="28" customFormat="1" x14ac:dyDescent="0.25"/>
    <row r="249" s="28" customFormat="1" x14ac:dyDescent="0.25"/>
    <row r="250" s="28" customFormat="1" x14ac:dyDescent="0.25"/>
    <row r="251" s="28" customFormat="1" x14ac:dyDescent="0.25"/>
    <row r="252" s="28" customFormat="1" x14ac:dyDescent="0.25"/>
    <row r="253" s="28" customFormat="1" x14ac:dyDescent="0.25"/>
    <row r="254" s="28" customFormat="1" x14ac:dyDescent="0.25"/>
    <row r="255" s="28" customFormat="1" x14ac:dyDescent="0.25"/>
    <row r="256" s="28" customFormat="1" x14ac:dyDescent="0.25"/>
    <row r="257" s="28" customFormat="1" x14ac:dyDescent="0.25"/>
    <row r="258" s="28" customFormat="1" x14ac:dyDescent="0.25"/>
    <row r="259" s="28" customFormat="1" x14ac:dyDescent="0.25"/>
    <row r="260" s="28" customFormat="1" x14ac:dyDescent="0.25"/>
    <row r="261" s="28" customFormat="1" x14ac:dyDescent="0.25"/>
    <row r="262" s="28" customFormat="1" x14ac:dyDescent="0.25"/>
    <row r="263" s="28" customFormat="1" x14ac:dyDescent="0.25"/>
    <row r="264" s="28" customFormat="1" x14ac:dyDescent="0.25"/>
    <row r="265" s="28" customFormat="1" x14ac:dyDescent="0.25"/>
    <row r="266" s="28" customFormat="1" x14ac:dyDescent="0.25"/>
    <row r="267" s="28" customFormat="1" x14ac:dyDescent="0.25"/>
    <row r="268" s="28" customFormat="1" x14ac:dyDescent="0.25"/>
    <row r="269" s="28" customFormat="1" x14ac:dyDescent="0.25"/>
    <row r="270" s="28" customFormat="1" x14ac:dyDescent="0.25"/>
    <row r="271" s="28" customFormat="1" x14ac:dyDescent="0.25"/>
    <row r="272" s="28" customFormat="1" x14ac:dyDescent="0.25"/>
    <row r="273" s="28" customFormat="1" x14ac:dyDescent="0.25"/>
    <row r="274" s="28" customFormat="1" x14ac:dyDescent="0.25"/>
    <row r="275" s="28" customFormat="1" x14ac:dyDescent="0.25"/>
    <row r="276" s="28" customFormat="1" x14ac:dyDescent="0.25"/>
    <row r="277" s="28" customFormat="1" x14ac:dyDescent="0.25"/>
    <row r="278" s="28" customFormat="1" x14ac:dyDescent="0.25"/>
    <row r="279" s="28" customFormat="1" x14ac:dyDescent="0.25"/>
    <row r="280" s="28" customFormat="1" x14ac:dyDescent="0.25"/>
    <row r="281" s="28" customFormat="1" x14ac:dyDescent="0.25"/>
    <row r="282" s="28" customFormat="1" x14ac:dyDescent="0.25"/>
    <row r="283" s="28" customFormat="1" x14ac:dyDescent="0.25"/>
    <row r="284" s="28" customFormat="1" x14ac:dyDescent="0.25"/>
    <row r="285" s="28" customFormat="1" x14ac:dyDescent="0.25"/>
    <row r="286" s="28" customFormat="1" x14ac:dyDescent="0.25"/>
    <row r="287" s="28" customFormat="1" x14ac:dyDescent="0.25"/>
    <row r="288" s="28" customFormat="1" x14ac:dyDescent="0.25"/>
    <row r="289" s="28" customFormat="1" x14ac:dyDescent="0.25"/>
    <row r="290" s="28" customFormat="1" x14ac:dyDescent="0.25"/>
    <row r="291" s="28" customFormat="1" x14ac:dyDescent="0.25"/>
    <row r="292" s="28" customFormat="1" x14ac:dyDescent="0.25"/>
    <row r="293" s="28" customFormat="1" x14ac:dyDescent="0.25"/>
    <row r="294" s="28" customFormat="1" x14ac:dyDescent="0.25"/>
    <row r="295" s="28" customFormat="1" x14ac:dyDescent="0.25"/>
    <row r="296" s="28" customFormat="1" x14ac:dyDescent="0.25"/>
    <row r="297" s="28" customFormat="1" x14ac:dyDescent="0.25"/>
    <row r="298" s="28" customFormat="1" x14ac:dyDescent="0.25"/>
    <row r="299" s="28" customFormat="1" x14ac:dyDescent="0.25"/>
    <row r="300" s="28" customFormat="1" x14ac:dyDescent="0.25"/>
    <row r="301" s="28" customFormat="1" x14ac:dyDescent="0.25"/>
    <row r="302" s="28" customFormat="1" x14ac:dyDescent="0.25"/>
    <row r="303" s="28" customFormat="1" x14ac:dyDescent="0.25"/>
    <row r="304" s="28" customFormat="1" x14ac:dyDescent="0.25"/>
    <row r="305" s="28" customFormat="1" x14ac:dyDescent="0.25"/>
    <row r="306" s="28" customFormat="1" x14ac:dyDescent="0.25"/>
    <row r="307" s="28" customFormat="1" x14ac:dyDescent="0.25"/>
    <row r="308" s="28" customFormat="1" x14ac:dyDescent="0.25"/>
    <row r="309" s="28" customFormat="1" x14ac:dyDescent="0.25"/>
    <row r="310" s="28" customFormat="1" x14ac:dyDescent="0.25"/>
    <row r="311" s="28" customFormat="1" x14ac:dyDescent="0.25"/>
    <row r="312" s="28" customFormat="1" x14ac:dyDescent="0.25"/>
    <row r="313" s="28" customFormat="1" x14ac:dyDescent="0.25"/>
    <row r="314" s="28" customFormat="1" x14ac:dyDescent="0.25"/>
    <row r="315" s="28" customFormat="1" x14ac:dyDescent="0.25"/>
    <row r="316" s="28" customFormat="1" x14ac:dyDescent="0.25"/>
    <row r="317" s="28" customFormat="1" x14ac:dyDescent="0.25"/>
    <row r="318" s="28" customFormat="1" x14ac:dyDescent="0.25"/>
    <row r="319" s="28" customFormat="1" x14ac:dyDescent="0.25"/>
    <row r="320" s="28" customFormat="1" x14ac:dyDescent="0.25"/>
    <row r="321" s="28" customFormat="1" x14ac:dyDescent="0.25"/>
    <row r="322" s="28" customFormat="1" x14ac:dyDescent="0.25"/>
    <row r="323" s="28" customFormat="1" x14ac:dyDescent="0.25"/>
    <row r="324" s="28" customFormat="1" x14ac:dyDescent="0.25"/>
    <row r="325" s="28" customFormat="1" x14ac:dyDescent="0.25"/>
    <row r="326" s="28" customFormat="1" x14ac:dyDescent="0.25"/>
    <row r="327" s="28" customFormat="1" x14ac:dyDescent="0.25"/>
    <row r="328" s="28" customFormat="1" x14ac:dyDescent="0.25"/>
    <row r="329" s="28" customFormat="1" x14ac:dyDescent="0.25"/>
    <row r="330" s="28" customFormat="1" x14ac:dyDescent="0.25"/>
    <row r="331" s="28" customFormat="1" x14ac:dyDescent="0.25"/>
    <row r="332" s="28" customFormat="1" x14ac:dyDescent="0.25"/>
    <row r="333" s="28" customFormat="1" x14ac:dyDescent="0.25"/>
    <row r="334" s="28" customFormat="1" x14ac:dyDescent="0.25"/>
    <row r="335" s="28" customFormat="1" x14ac:dyDescent="0.25"/>
    <row r="336" s="28" customFormat="1" x14ac:dyDescent="0.25"/>
    <row r="337" s="28" customFormat="1" x14ac:dyDescent="0.25"/>
    <row r="338" s="28" customFormat="1" x14ac:dyDescent="0.25"/>
    <row r="339" s="28" customFormat="1" x14ac:dyDescent="0.25"/>
    <row r="340" s="28" customFormat="1" x14ac:dyDescent="0.25"/>
    <row r="341" s="28" customFormat="1" x14ac:dyDescent="0.25"/>
    <row r="342" s="28" customFormat="1" x14ac:dyDescent="0.25"/>
    <row r="343" s="28" customFormat="1" x14ac:dyDescent="0.25"/>
    <row r="344" s="28" customFormat="1" x14ac:dyDescent="0.25"/>
    <row r="345" s="28" customFormat="1" x14ac:dyDescent="0.25"/>
    <row r="346" s="28" customFormat="1" x14ac:dyDescent="0.25"/>
    <row r="347" s="28" customFormat="1" x14ac:dyDescent="0.25"/>
    <row r="348" s="28" customFormat="1" x14ac:dyDescent="0.25"/>
    <row r="349" s="28" customFormat="1" x14ac:dyDescent="0.25"/>
    <row r="350" s="28" customFormat="1" x14ac:dyDescent="0.25"/>
    <row r="351" s="28" customFormat="1" x14ac:dyDescent="0.25"/>
    <row r="352" s="28" customFormat="1" x14ac:dyDescent="0.25"/>
    <row r="353" s="28" customFormat="1" x14ac:dyDescent="0.25"/>
    <row r="354" s="28" customFormat="1" x14ac:dyDescent="0.25"/>
    <row r="355" s="28" customFormat="1" x14ac:dyDescent="0.25"/>
    <row r="356" s="28" customFormat="1" x14ac:dyDescent="0.25"/>
    <row r="357" s="28" customFormat="1" x14ac:dyDescent="0.25"/>
    <row r="358" s="28" customFormat="1" x14ac:dyDescent="0.25"/>
    <row r="359" s="28" customFormat="1" x14ac:dyDescent="0.25"/>
    <row r="360" s="28" customFormat="1" x14ac:dyDescent="0.25"/>
    <row r="361" s="28" customFormat="1" x14ac:dyDescent="0.25"/>
    <row r="362" s="28" customFormat="1" x14ac:dyDescent="0.25"/>
    <row r="363" s="28" customFormat="1" x14ac:dyDescent="0.25"/>
    <row r="364" s="28" customFormat="1" x14ac:dyDescent="0.25"/>
    <row r="365" s="28" customFormat="1" x14ac:dyDescent="0.25"/>
    <row r="366" s="28" customFormat="1" x14ac:dyDescent="0.25"/>
    <row r="367" s="28" customFormat="1" x14ac:dyDescent="0.25"/>
    <row r="368" s="28" customFormat="1" x14ac:dyDescent="0.25"/>
    <row r="369" s="28" customFormat="1" x14ac:dyDescent="0.25"/>
    <row r="370" s="28" customFormat="1" x14ac:dyDescent="0.25"/>
    <row r="371" s="28" customFormat="1" x14ac:dyDescent="0.25"/>
    <row r="372" s="28" customFormat="1" x14ac:dyDescent="0.25"/>
    <row r="373" s="28" customFormat="1" x14ac:dyDescent="0.25"/>
    <row r="374" s="28" customFormat="1" x14ac:dyDescent="0.25"/>
    <row r="375" s="28" customFormat="1" x14ac:dyDescent="0.25"/>
    <row r="376" s="28" customFormat="1" x14ac:dyDescent="0.25"/>
    <row r="377" s="28" customFormat="1" x14ac:dyDescent="0.25"/>
    <row r="378" s="28" customFormat="1" x14ac:dyDescent="0.25"/>
    <row r="379" s="28" customFormat="1" x14ac:dyDescent="0.25"/>
    <row r="380" s="28" customFormat="1" x14ac:dyDescent="0.25"/>
    <row r="381" s="28" customFormat="1" x14ac:dyDescent="0.25"/>
    <row r="382" s="28" customFormat="1" x14ac:dyDescent="0.25"/>
    <row r="383" s="28" customFormat="1" x14ac:dyDescent="0.25"/>
    <row r="384" s="28" customFormat="1" x14ac:dyDescent="0.25"/>
    <row r="385" s="28" customFormat="1" x14ac:dyDescent="0.25"/>
    <row r="386" s="28" customFormat="1" x14ac:dyDescent="0.25"/>
    <row r="387" s="28" customFormat="1" x14ac:dyDescent="0.25"/>
    <row r="388" s="28" customFormat="1" x14ac:dyDescent="0.25"/>
    <row r="389" s="28" customFormat="1" x14ac:dyDescent="0.25"/>
    <row r="390" s="28" customFormat="1" x14ac:dyDescent="0.25"/>
    <row r="391" s="28" customFormat="1" x14ac:dyDescent="0.25"/>
    <row r="392" s="28" customFormat="1" x14ac:dyDescent="0.25"/>
    <row r="393" s="28" customFormat="1" x14ac:dyDescent="0.25"/>
    <row r="394" s="28" customFormat="1" x14ac:dyDescent="0.25"/>
    <row r="395" s="28" customFormat="1" x14ac:dyDescent="0.25"/>
    <row r="396" s="28" customFormat="1" x14ac:dyDescent="0.25"/>
    <row r="397" s="28" customFormat="1" x14ac:dyDescent="0.25"/>
    <row r="398" s="28" customFormat="1" x14ac:dyDescent="0.25"/>
    <row r="399" s="28" customFormat="1" x14ac:dyDescent="0.25"/>
    <row r="400" s="28" customFormat="1" x14ac:dyDescent="0.25"/>
    <row r="401" s="28" customFormat="1" x14ac:dyDescent="0.25"/>
    <row r="402" s="28" customFormat="1" x14ac:dyDescent="0.25"/>
    <row r="403" s="28" customFormat="1" x14ac:dyDescent="0.25"/>
    <row r="404" s="28" customFormat="1" x14ac:dyDescent="0.25"/>
    <row r="405" s="28" customFormat="1" x14ac:dyDescent="0.25"/>
    <row r="406" s="28" customFormat="1" x14ac:dyDescent="0.25"/>
    <row r="407" s="28" customFormat="1" x14ac:dyDescent="0.25"/>
    <row r="408" s="28" customFormat="1" x14ac:dyDescent="0.25"/>
    <row r="409" s="28" customFormat="1" x14ac:dyDescent="0.25"/>
    <row r="410" s="28" customFormat="1" x14ac:dyDescent="0.25"/>
    <row r="411" s="28" customFormat="1" x14ac:dyDescent="0.25"/>
    <row r="412" s="28" customFormat="1" x14ac:dyDescent="0.25"/>
    <row r="413" s="28" customFormat="1" x14ac:dyDescent="0.25"/>
    <row r="414" s="28" customFormat="1" x14ac:dyDescent="0.25"/>
    <row r="415" s="28" customFormat="1" x14ac:dyDescent="0.25"/>
    <row r="416" s="28" customFormat="1" x14ac:dyDescent="0.25"/>
    <row r="417" s="28" customFormat="1" x14ac:dyDescent="0.25"/>
    <row r="418" s="28" customFormat="1" x14ac:dyDescent="0.25"/>
    <row r="419" s="28" customFormat="1" x14ac:dyDescent="0.25"/>
    <row r="420" s="28" customFormat="1" x14ac:dyDescent="0.25"/>
    <row r="421" s="28" customFormat="1" x14ac:dyDescent="0.25"/>
    <row r="422" s="28" customFormat="1" x14ac:dyDescent="0.25"/>
    <row r="423" s="28" customFormat="1" x14ac:dyDescent="0.25"/>
    <row r="424" s="28" customFormat="1" x14ac:dyDescent="0.25"/>
    <row r="425" s="28" customFormat="1" x14ac:dyDescent="0.25"/>
    <row r="426" s="28" customFormat="1" x14ac:dyDescent="0.25"/>
    <row r="427" s="28" customFormat="1" x14ac:dyDescent="0.25"/>
    <row r="428" s="28" customFormat="1" x14ac:dyDescent="0.25"/>
    <row r="429" s="28" customFormat="1" x14ac:dyDescent="0.25"/>
    <row r="430" s="28" customFormat="1" x14ac:dyDescent="0.25"/>
    <row r="431" s="28" customFormat="1" x14ac:dyDescent="0.25"/>
    <row r="432" s="28" customFormat="1" x14ac:dyDescent="0.25"/>
    <row r="433" s="28" customFormat="1" x14ac:dyDescent="0.25"/>
    <row r="434" s="28" customFormat="1" x14ac:dyDescent="0.25"/>
    <row r="435" s="28" customFormat="1" x14ac:dyDescent="0.25"/>
    <row r="436" s="28" customFormat="1" x14ac:dyDescent="0.25"/>
    <row r="437" s="28" customFormat="1" x14ac:dyDescent="0.25"/>
    <row r="438" s="28" customFormat="1" x14ac:dyDescent="0.25"/>
    <row r="439" s="28" customFormat="1" x14ac:dyDescent="0.25"/>
    <row r="440" s="28" customFormat="1" x14ac:dyDescent="0.25"/>
    <row r="441" s="28" customFormat="1" x14ac:dyDescent="0.25"/>
    <row r="442" s="28" customFormat="1" x14ac:dyDescent="0.25"/>
    <row r="443" s="28" customFormat="1" x14ac:dyDescent="0.25"/>
    <row r="444" s="28" customFormat="1" x14ac:dyDescent="0.25"/>
    <row r="445" s="28" customFormat="1" x14ac:dyDescent="0.25"/>
    <row r="446" s="28" customFormat="1" x14ac:dyDescent="0.25"/>
    <row r="447" s="28" customFormat="1" x14ac:dyDescent="0.25"/>
    <row r="448" s="28" customFormat="1" x14ac:dyDescent="0.25"/>
    <row r="449" s="28" customFormat="1" x14ac:dyDescent="0.25"/>
    <row r="450" s="28" customFormat="1" x14ac:dyDescent="0.25"/>
    <row r="451" s="28" customFormat="1" x14ac:dyDescent="0.25"/>
    <row r="452" s="28" customFormat="1" x14ac:dyDescent="0.25"/>
    <row r="453" s="28" customFormat="1" x14ac:dyDescent="0.25"/>
    <row r="454" s="28" customFormat="1" x14ac:dyDescent="0.25"/>
    <row r="455" s="28" customFormat="1" x14ac:dyDescent="0.25"/>
    <row r="456" s="28" customFormat="1" x14ac:dyDescent="0.25"/>
    <row r="457" s="28" customFormat="1" x14ac:dyDescent="0.25"/>
    <row r="458" s="28" customFormat="1" x14ac:dyDescent="0.25"/>
    <row r="459" s="28" customFormat="1" x14ac:dyDescent="0.25"/>
    <row r="460" s="28" customFormat="1" x14ac:dyDescent="0.25"/>
    <row r="461" s="28" customFormat="1" x14ac:dyDescent="0.25"/>
    <row r="462" s="28" customFormat="1" x14ac:dyDescent="0.25"/>
    <row r="463" s="28" customFormat="1" x14ac:dyDescent="0.25"/>
    <row r="464" s="28" customFormat="1" x14ac:dyDescent="0.25"/>
    <row r="465" s="28" customFormat="1" x14ac:dyDescent="0.25"/>
    <row r="466" s="28" customFormat="1" x14ac:dyDescent="0.25"/>
    <row r="467" s="28" customFormat="1" x14ac:dyDescent="0.25"/>
    <row r="468" s="28" customFormat="1" x14ac:dyDescent="0.25"/>
    <row r="469" s="28" customFormat="1" x14ac:dyDescent="0.25"/>
    <row r="470" s="28" customFormat="1" x14ac:dyDescent="0.25"/>
    <row r="471" s="28" customFormat="1" x14ac:dyDescent="0.25"/>
    <row r="472" s="28" customFormat="1" x14ac:dyDescent="0.25"/>
    <row r="473" s="28" customFormat="1" x14ac:dyDescent="0.25"/>
    <row r="474" s="28" customFormat="1" x14ac:dyDescent="0.25"/>
    <row r="475" s="28" customFormat="1" x14ac:dyDescent="0.25"/>
    <row r="476" s="28" customFormat="1" x14ac:dyDescent="0.25"/>
    <row r="477" s="28" customFormat="1" x14ac:dyDescent="0.25"/>
    <row r="478" s="28" customFormat="1" x14ac:dyDescent="0.25"/>
    <row r="479" s="28" customFormat="1" x14ac:dyDescent="0.25"/>
    <row r="480" s="28" customFormat="1" x14ac:dyDescent="0.25"/>
    <row r="481" s="28" customFormat="1" x14ac:dyDescent="0.25"/>
    <row r="482" s="28" customFormat="1" x14ac:dyDescent="0.25"/>
    <row r="483" s="28" customFormat="1" x14ac:dyDescent="0.25"/>
    <row r="484" s="28" customFormat="1" x14ac:dyDescent="0.25"/>
    <row r="485" s="28" customFormat="1" x14ac:dyDescent="0.25"/>
    <row r="486" s="28" customFormat="1" x14ac:dyDescent="0.25"/>
    <row r="487" s="28" customFormat="1" x14ac:dyDescent="0.25"/>
    <row r="488" s="28" customFormat="1" x14ac:dyDescent="0.25"/>
    <row r="489" s="28" customFormat="1" x14ac:dyDescent="0.25"/>
    <row r="490" s="28" customFormat="1" x14ac:dyDescent="0.25"/>
    <row r="491" s="28" customFormat="1" x14ac:dyDescent="0.25"/>
    <row r="492" s="28" customFormat="1" x14ac:dyDescent="0.25"/>
    <row r="493" s="28" customFormat="1" x14ac:dyDescent="0.25"/>
    <row r="494" s="28" customFormat="1" x14ac:dyDescent="0.25"/>
    <row r="495" s="28" customFormat="1" x14ac:dyDescent="0.25"/>
    <row r="496" s="28" customFormat="1" x14ac:dyDescent="0.25"/>
    <row r="497" s="28" customFormat="1" x14ac:dyDescent="0.25"/>
    <row r="498" s="28" customFormat="1" x14ac:dyDescent="0.25"/>
    <row r="499" s="28" customFormat="1" x14ac:dyDescent="0.25"/>
    <row r="500" s="28" customFormat="1" x14ac:dyDescent="0.25"/>
    <row r="501" s="28" customFormat="1" x14ac:dyDescent="0.25"/>
    <row r="502" s="28" customFormat="1" x14ac:dyDescent="0.25"/>
    <row r="503" s="28" customFormat="1" x14ac:dyDescent="0.25"/>
    <row r="504" s="28" customFormat="1" x14ac:dyDescent="0.25"/>
    <row r="505" s="28" customFormat="1" x14ac:dyDescent="0.25"/>
    <row r="506" s="28" customFormat="1" x14ac:dyDescent="0.25"/>
    <row r="507" s="28" customFormat="1" x14ac:dyDescent="0.25"/>
    <row r="508" s="28" customFormat="1" x14ac:dyDescent="0.25"/>
    <row r="509" s="28" customFormat="1" x14ac:dyDescent="0.25"/>
    <row r="510" s="28" customFormat="1" x14ac:dyDescent="0.25"/>
    <row r="511" s="28" customFormat="1" x14ac:dyDescent="0.25"/>
    <row r="512" s="28" customFormat="1" x14ac:dyDescent="0.25"/>
    <row r="513" s="28" customFormat="1" x14ac:dyDescent="0.25"/>
    <row r="514" s="28" customFormat="1" x14ac:dyDescent="0.25"/>
    <row r="515" s="28" customFormat="1" x14ac:dyDescent="0.25"/>
    <row r="516" s="28" customFormat="1" x14ac:dyDescent="0.25"/>
    <row r="517" s="28" customFormat="1" x14ac:dyDescent="0.25"/>
    <row r="518" s="28" customFormat="1" x14ac:dyDescent="0.25"/>
    <row r="519" s="28" customFormat="1" x14ac:dyDescent="0.25"/>
    <row r="520" s="28" customFormat="1" x14ac:dyDescent="0.25"/>
    <row r="521" s="28" customFormat="1" x14ac:dyDescent="0.25"/>
    <row r="522" s="28" customFormat="1" x14ac:dyDescent="0.25"/>
    <row r="523" s="28" customFormat="1" x14ac:dyDescent="0.25"/>
    <row r="524" s="28" customFormat="1" x14ac:dyDescent="0.25"/>
    <row r="525" s="28" customFormat="1" x14ac:dyDescent="0.25"/>
    <row r="526" s="28" customFormat="1" x14ac:dyDescent="0.25"/>
    <row r="527" s="28" customFormat="1" x14ac:dyDescent="0.25"/>
    <row r="528" s="28" customFormat="1" x14ac:dyDescent="0.25"/>
    <row r="529" s="28" customFormat="1" x14ac:dyDescent="0.25"/>
    <row r="530" s="28" customFormat="1" x14ac:dyDescent="0.25"/>
    <row r="531" s="28" customFormat="1" x14ac:dyDescent="0.25"/>
    <row r="532" s="28" customFormat="1" x14ac:dyDescent="0.25"/>
    <row r="533" s="28" customFormat="1" x14ac:dyDescent="0.25"/>
    <row r="534" s="28" customFormat="1" x14ac:dyDescent="0.25"/>
    <row r="535" s="28" customFormat="1" x14ac:dyDescent="0.25"/>
    <row r="536" s="28" customFormat="1" x14ac:dyDescent="0.25"/>
    <row r="537" s="28" customFormat="1" x14ac:dyDescent="0.25"/>
    <row r="538" s="28" customFormat="1" x14ac:dyDescent="0.25"/>
    <row r="539" s="28" customFormat="1" x14ac:dyDescent="0.25"/>
    <row r="540" s="28" customFormat="1" x14ac:dyDescent="0.25"/>
    <row r="541" s="28" customFormat="1" x14ac:dyDescent="0.25"/>
    <row r="542" s="28" customFormat="1" x14ac:dyDescent="0.25"/>
    <row r="543" s="28" customFormat="1" x14ac:dyDescent="0.25"/>
    <row r="544" s="28" customFormat="1" x14ac:dyDescent="0.25"/>
    <row r="545" s="28" customFormat="1" x14ac:dyDescent="0.25"/>
    <row r="546" s="28" customFormat="1" x14ac:dyDescent="0.25"/>
    <row r="547" s="28" customFormat="1" x14ac:dyDescent="0.25"/>
    <row r="548" s="28" customFormat="1" x14ac:dyDescent="0.25"/>
    <row r="549" s="28" customFormat="1" x14ac:dyDescent="0.25"/>
    <row r="550" s="28" customFormat="1" x14ac:dyDescent="0.25"/>
    <row r="551" s="28" customFormat="1" x14ac:dyDescent="0.25"/>
    <row r="552" s="28" customFormat="1" x14ac:dyDescent="0.25"/>
    <row r="553" s="28" customFormat="1" x14ac:dyDescent="0.25"/>
    <row r="554" s="28" customFormat="1" x14ac:dyDescent="0.25"/>
    <row r="555" s="28" customFormat="1" x14ac:dyDescent="0.25"/>
    <row r="556" s="28" customFormat="1" x14ac:dyDescent="0.25"/>
    <row r="557" s="28" customFormat="1" x14ac:dyDescent="0.25"/>
    <row r="558" s="28" customFormat="1" x14ac:dyDescent="0.25"/>
    <row r="559" s="28" customFormat="1" x14ac:dyDescent="0.25"/>
    <row r="560" s="28" customFormat="1" x14ac:dyDescent="0.25"/>
    <row r="561" s="28" customFormat="1" x14ac:dyDescent="0.25"/>
    <row r="562" s="28" customFormat="1" x14ac:dyDescent="0.25"/>
    <row r="563" s="28" customFormat="1" x14ac:dyDescent="0.25"/>
    <row r="564" s="28" customFormat="1" x14ac:dyDescent="0.25"/>
    <row r="565" s="28" customFormat="1" x14ac:dyDescent="0.25"/>
    <row r="566" s="28" customFormat="1" x14ac:dyDescent="0.25"/>
    <row r="567" s="28" customFormat="1" x14ac:dyDescent="0.25"/>
    <row r="568" s="28" customFormat="1" x14ac:dyDescent="0.25"/>
    <row r="569" s="28" customFormat="1" x14ac:dyDescent="0.25"/>
    <row r="570" s="28" customFormat="1" x14ac:dyDescent="0.25"/>
    <row r="571" s="28" customFormat="1" x14ac:dyDescent="0.25"/>
    <row r="572" s="28" customFormat="1" x14ac:dyDescent="0.25"/>
    <row r="573" s="28" customFormat="1" x14ac:dyDescent="0.25"/>
    <row r="574" s="28" customFormat="1" x14ac:dyDescent="0.25"/>
    <row r="575" s="28" customFormat="1" x14ac:dyDescent="0.25"/>
    <row r="576" s="28" customFormat="1" x14ac:dyDescent="0.25"/>
    <row r="577" s="28" customFormat="1" x14ac:dyDescent="0.25"/>
    <row r="578" s="28" customFormat="1" x14ac:dyDescent="0.25"/>
    <row r="579" s="28" customFormat="1" x14ac:dyDescent="0.25"/>
    <row r="580" s="28" customFormat="1" x14ac:dyDescent="0.25"/>
    <row r="581" s="28" customFormat="1" x14ac:dyDescent="0.25"/>
    <row r="582" s="28" customFormat="1" x14ac:dyDescent="0.25"/>
    <row r="583" s="28" customFormat="1" x14ac:dyDescent="0.25"/>
    <row r="584" s="28" customFormat="1" x14ac:dyDescent="0.25"/>
    <row r="585" s="28" customFormat="1" x14ac:dyDescent="0.25"/>
    <row r="586" s="28" customFormat="1" x14ac:dyDescent="0.25"/>
    <row r="587" s="28" customFormat="1" x14ac:dyDescent="0.25"/>
    <row r="588" s="28" customFormat="1" x14ac:dyDescent="0.25"/>
    <row r="589" s="28" customFormat="1" x14ac:dyDescent="0.25"/>
    <row r="590" s="28" customFormat="1" x14ac:dyDescent="0.25"/>
    <row r="591" s="28" customFormat="1" x14ac:dyDescent="0.25"/>
    <row r="592" s="28" customFormat="1" x14ac:dyDescent="0.25"/>
    <row r="593" s="28" customFormat="1" x14ac:dyDescent="0.25"/>
    <row r="594" s="28" customFormat="1" x14ac:dyDescent="0.25"/>
    <row r="595" s="28" customFormat="1" x14ac:dyDescent="0.25"/>
    <row r="596" s="28" customFormat="1" x14ac:dyDescent="0.25"/>
    <row r="597" s="28" customFormat="1" x14ac:dyDescent="0.25"/>
    <row r="598" s="28" customFormat="1" x14ac:dyDescent="0.25"/>
    <row r="599" s="28" customFormat="1" x14ac:dyDescent="0.25"/>
    <row r="600" s="28" customFormat="1" x14ac:dyDescent="0.25"/>
    <row r="601" s="28" customFormat="1" x14ac:dyDescent="0.25"/>
    <row r="602" s="28" customFormat="1" x14ac:dyDescent="0.25"/>
    <row r="603" s="28" customFormat="1" x14ac:dyDescent="0.25"/>
    <row r="604" s="28" customFormat="1" x14ac:dyDescent="0.25"/>
    <row r="605" s="28" customFormat="1" x14ac:dyDescent="0.25"/>
    <row r="606" s="28" customFormat="1" x14ac:dyDescent="0.25"/>
    <row r="607" s="28" customFormat="1" x14ac:dyDescent="0.25"/>
    <row r="608" s="28" customFormat="1" x14ac:dyDescent="0.25"/>
    <row r="609" s="28" customFormat="1" x14ac:dyDescent="0.25"/>
    <row r="610" s="28" customFormat="1" x14ac:dyDescent="0.25"/>
    <row r="611" s="28" customFormat="1" x14ac:dyDescent="0.25"/>
    <row r="612" s="28" customFormat="1" x14ac:dyDescent="0.25"/>
    <row r="613" s="28" customFormat="1" x14ac:dyDescent="0.25"/>
    <row r="614" s="28" customFormat="1" x14ac:dyDescent="0.25"/>
    <row r="615" s="28" customFormat="1" x14ac:dyDescent="0.25"/>
    <row r="616" s="28" customFormat="1" x14ac:dyDescent="0.25"/>
    <row r="617" s="28" customFormat="1" x14ac:dyDescent="0.25"/>
    <row r="618" s="28" customFormat="1" x14ac:dyDescent="0.25"/>
    <row r="619" s="28" customFormat="1" x14ac:dyDescent="0.25"/>
    <row r="620" s="28" customFormat="1" x14ac:dyDescent="0.25"/>
    <row r="621" s="28" customFormat="1" x14ac:dyDescent="0.25"/>
    <row r="622" s="28" customFormat="1" x14ac:dyDescent="0.25"/>
    <row r="623" s="28" customFormat="1" x14ac:dyDescent="0.25"/>
    <row r="624" s="28" customFormat="1" x14ac:dyDescent="0.25"/>
    <row r="625" s="28" customFormat="1" x14ac:dyDescent="0.25"/>
    <row r="626" s="28" customFormat="1" x14ac:dyDescent="0.25"/>
    <row r="627" s="28" customFormat="1" x14ac:dyDescent="0.25"/>
    <row r="628" s="28" customFormat="1" x14ac:dyDescent="0.25"/>
    <row r="629" s="28" customFormat="1" x14ac:dyDescent="0.25"/>
    <row r="630" s="28" customFormat="1" x14ac:dyDescent="0.25"/>
    <row r="631" s="28" customFormat="1" x14ac:dyDescent="0.25"/>
    <row r="632" s="28" customFormat="1" x14ac:dyDescent="0.25"/>
    <row r="633" s="28" customFormat="1" x14ac:dyDescent="0.25"/>
    <row r="634" s="28" customFormat="1" x14ac:dyDescent="0.25"/>
    <row r="635" s="28" customFormat="1" x14ac:dyDescent="0.25"/>
    <row r="636" s="28" customFormat="1" x14ac:dyDescent="0.25"/>
    <row r="637" s="28" customFormat="1" x14ac:dyDescent="0.25"/>
    <row r="638" s="28" customFormat="1" x14ac:dyDescent="0.25"/>
    <row r="639" s="28" customFormat="1" x14ac:dyDescent="0.25"/>
    <row r="640" s="28" customFormat="1" x14ac:dyDescent="0.25"/>
    <row r="641" s="28" customFormat="1" x14ac:dyDescent="0.25"/>
    <row r="642" s="28" customFormat="1" x14ac:dyDescent="0.25"/>
    <row r="643" s="28" customFormat="1" x14ac:dyDescent="0.25"/>
    <row r="644" s="28" customFormat="1" x14ac:dyDescent="0.25"/>
    <row r="645" s="28" customFormat="1" x14ac:dyDescent="0.25"/>
    <row r="646" s="28" customFormat="1" x14ac:dyDescent="0.25"/>
    <row r="647" s="28" customFormat="1" x14ac:dyDescent="0.25"/>
    <row r="648" s="28" customFormat="1" x14ac:dyDescent="0.25"/>
    <row r="649" s="28" customFormat="1" x14ac:dyDescent="0.25"/>
    <row r="650" s="28" customFormat="1" x14ac:dyDescent="0.25"/>
    <row r="651" s="28" customFormat="1" x14ac:dyDescent="0.25"/>
    <row r="652" s="28" customFormat="1" x14ac:dyDescent="0.25"/>
    <row r="653" s="28" customFormat="1" x14ac:dyDescent="0.25"/>
    <row r="654" s="28" customFormat="1" x14ac:dyDescent="0.25"/>
    <row r="655" s="28" customFormat="1" x14ac:dyDescent="0.25"/>
    <row r="656" s="28" customFormat="1" x14ac:dyDescent="0.25"/>
    <row r="657" s="28" customFormat="1" x14ac:dyDescent="0.25"/>
    <row r="658" s="28" customFormat="1" x14ac:dyDescent="0.25"/>
    <row r="659" s="28" customFormat="1" x14ac:dyDescent="0.25"/>
    <row r="660" s="28" customFormat="1" x14ac:dyDescent="0.25"/>
    <row r="661" s="28" customFormat="1" x14ac:dyDescent="0.25"/>
    <row r="662" s="28" customFormat="1" x14ac:dyDescent="0.25"/>
    <row r="663" s="28" customFormat="1" x14ac:dyDescent="0.25"/>
    <row r="664" s="28" customFormat="1" x14ac:dyDescent="0.25"/>
    <row r="665" s="28" customFormat="1" x14ac:dyDescent="0.25"/>
    <row r="666" s="28" customFormat="1" x14ac:dyDescent="0.25"/>
    <row r="667" s="28" customFormat="1" x14ac:dyDescent="0.25"/>
    <row r="668" s="28" customFormat="1" x14ac:dyDescent="0.25"/>
    <row r="669" s="28" customFormat="1" x14ac:dyDescent="0.25"/>
    <row r="670" s="28" customFormat="1" x14ac:dyDescent="0.25"/>
    <row r="671" s="28" customFormat="1" x14ac:dyDescent="0.25"/>
    <row r="672" s="28" customFormat="1" x14ac:dyDescent="0.25"/>
    <row r="673" s="28" customFormat="1" x14ac:dyDescent="0.25"/>
    <row r="674" s="28" customFormat="1" x14ac:dyDescent="0.25"/>
    <row r="675" s="28" customFormat="1" x14ac:dyDescent="0.25"/>
    <row r="676" s="28" customFormat="1" x14ac:dyDescent="0.25"/>
    <row r="677" s="28" customFormat="1" x14ac:dyDescent="0.25"/>
    <row r="678" s="28" customFormat="1" x14ac:dyDescent="0.25"/>
    <row r="679" s="28" customFormat="1" x14ac:dyDescent="0.25"/>
    <row r="680" s="28" customFormat="1" x14ac:dyDescent="0.25"/>
    <row r="681" s="28" customFormat="1" x14ac:dyDescent="0.25"/>
    <row r="682" s="28" customFormat="1" x14ac:dyDescent="0.25"/>
    <row r="683" s="28" customFormat="1" x14ac:dyDescent="0.25"/>
    <row r="684" s="28" customFormat="1" x14ac:dyDescent="0.25"/>
    <row r="685" s="28" customFormat="1" x14ac:dyDescent="0.25"/>
    <row r="686" s="28" customFormat="1" x14ac:dyDescent="0.25"/>
    <row r="687" s="28" customFormat="1" x14ac:dyDescent="0.25"/>
    <row r="688" s="28" customFormat="1" x14ac:dyDescent="0.25"/>
    <row r="689" s="28" customFormat="1" x14ac:dyDescent="0.25"/>
    <row r="690" s="28" customFormat="1" x14ac:dyDescent="0.25"/>
    <row r="691" s="28" customFormat="1" x14ac:dyDescent="0.25"/>
    <row r="692" s="28" customFormat="1" x14ac:dyDescent="0.25"/>
    <row r="693" s="28" customFormat="1" x14ac:dyDescent="0.25"/>
    <row r="694" s="28" customFormat="1" x14ac:dyDescent="0.25"/>
    <row r="695" s="28" customFormat="1" x14ac:dyDescent="0.25"/>
    <row r="696" s="28" customFormat="1" x14ac:dyDescent="0.25"/>
    <row r="697" s="28" customFormat="1" x14ac:dyDescent="0.25"/>
    <row r="698" s="28" customFormat="1" x14ac:dyDescent="0.25"/>
    <row r="699" s="28" customFormat="1" x14ac:dyDescent="0.25"/>
    <row r="700" s="28" customFormat="1" x14ac:dyDescent="0.25"/>
    <row r="701" s="28" customFormat="1" x14ac:dyDescent="0.25"/>
    <row r="702" s="28" customFormat="1" x14ac:dyDescent="0.25"/>
    <row r="703" s="28" customFormat="1" x14ac:dyDescent="0.25"/>
    <row r="704" s="28" customFormat="1" x14ac:dyDescent="0.25"/>
    <row r="705" s="28" customFormat="1" x14ac:dyDescent="0.25"/>
    <row r="706" s="28" customFormat="1" x14ac:dyDescent="0.25"/>
    <row r="707" s="28" customFormat="1" x14ac:dyDescent="0.25"/>
    <row r="708" s="28" customFormat="1" x14ac:dyDescent="0.25"/>
    <row r="709" s="28" customFormat="1" x14ac:dyDescent="0.25"/>
    <row r="710" s="28" customFormat="1" x14ac:dyDescent="0.25"/>
    <row r="711" s="28" customFormat="1" x14ac:dyDescent="0.25"/>
    <row r="712" s="28" customFormat="1" x14ac:dyDescent="0.25"/>
    <row r="713" s="28" customFormat="1" x14ac:dyDescent="0.25"/>
    <row r="714" s="28" customFormat="1" x14ac:dyDescent="0.25"/>
    <row r="715" s="28" customFormat="1" x14ac:dyDescent="0.25"/>
    <row r="716" s="28" customFormat="1" x14ac:dyDescent="0.25"/>
    <row r="717" s="28" customFormat="1" x14ac:dyDescent="0.25"/>
    <row r="718" s="28" customFormat="1" x14ac:dyDescent="0.25"/>
    <row r="719" s="28" customFormat="1" x14ac:dyDescent="0.25"/>
    <row r="720" s="28" customFormat="1" x14ac:dyDescent="0.25"/>
    <row r="721" s="28" customFormat="1" x14ac:dyDescent="0.25"/>
    <row r="722" s="28" customFormat="1" x14ac:dyDescent="0.25"/>
    <row r="723" s="28" customFormat="1" x14ac:dyDescent="0.25"/>
    <row r="724" s="28" customFormat="1" x14ac:dyDescent="0.25"/>
    <row r="725" s="28" customFormat="1" x14ac:dyDescent="0.25"/>
    <row r="726" s="28" customFormat="1" x14ac:dyDescent="0.25"/>
    <row r="727" s="28" customFormat="1" x14ac:dyDescent="0.25"/>
    <row r="728" s="28" customFormat="1" x14ac:dyDescent="0.25"/>
    <row r="729" s="28" customFormat="1" x14ac:dyDescent="0.25"/>
    <row r="730" s="28" customFormat="1" x14ac:dyDescent="0.25"/>
    <row r="731" s="28" customFormat="1" x14ac:dyDescent="0.25"/>
    <row r="732" s="28" customFormat="1" x14ac:dyDescent="0.25"/>
    <row r="733" s="28" customFormat="1" x14ac:dyDescent="0.25"/>
    <row r="734" s="28" customFormat="1" x14ac:dyDescent="0.25"/>
    <row r="735" s="28" customFormat="1" x14ac:dyDescent="0.25"/>
    <row r="736" s="28" customFormat="1" x14ac:dyDescent="0.25"/>
    <row r="737" s="28" customFormat="1" x14ac:dyDescent="0.25"/>
    <row r="738" s="28" customFormat="1" x14ac:dyDescent="0.25"/>
    <row r="739" s="28" customFormat="1" x14ac:dyDescent="0.25"/>
    <row r="740" s="28" customFormat="1" x14ac:dyDescent="0.25"/>
    <row r="741" s="73" customFormat="1" x14ac:dyDescent="0.25"/>
    <row r="742" s="73" customFormat="1" x14ac:dyDescent="0.25"/>
    <row r="743" s="73" customFormat="1" x14ac:dyDescent="0.25"/>
    <row r="744" s="73" customFormat="1" x14ac:dyDescent="0.25"/>
    <row r="745" s="73" customFormat="1" x14ac:dyDescent="0.25"/>
    <row r="746" s="73" customFormat="1" x14ac:dyDescent="0.25"/>
    <row r="747" s="73" customFormat="1" x14ac:dyDescent="0.25"/>
    <row r="748" s="73" customFormat="1" x14ac:dyDescent="0.25"/>
    <row r="749" s="73" customFormat="1" x14ac:dyDescent="0.25"/>
    <row r="750" s="73" customFormat="1" x14ac:dyDescent="0.25"/>
    <row r="751" s="73" customFormat="1" x14ac:dyDescent="0.25"/>
    <row r="752" s="73" customFormat="1" x14ac:dyDescent="0.25"/>
    <row r="753" s="73" customFormat="1" x14ac:dyDescent="0.25"/>
    <row r="754" s="73" customFormat="1" x14ac:dyDescent="0.25"/>
    <row r="755" s="73" customFormat="1" x14ac:dyDescent="0.25"/>
    <row r="756" s="73" customFormat="1" x14ac:dyDescent="0.25"/>
    <row r="757" s="73" customFormat="1" x14ac:dyDescent="0.25"/>
    <row r="758" s="73" customFormat="1" x14ac:dyDescent="0.25"/>
    <row r="759" s="73" customFormat="1" x14ac:dyDescent="0.25"/>
    <row r="760" s="73" customFormat="1" x14ac:dyDescent="0.25"/>
    <row r="761" s="73" customFormat="1" x14ac:dyDescent="0.25"/>
    <row r="762" s="73" customFormat="1" x14ac:dyDescent="0.25"/>
    <row r="763" s="73" customFormat="1" x14ac:dyDescent="0.25"/>
    <row r="764" s="73" customFormat="1" x14ac:dyDescent="0.25"/>
    <row r="765" s="73" customFormat="1" x14ac:dyDescent="0.25"/>
    <row r="766" s="73" customFormat="1" x14ac:dyDescent="0.25"/>
    <row r="767" s="73" customFormat="1" x14ac:dyDescent="0.25"/>
    <row r="768" s="73" customFormat="1" x14ac:dyDescent="0.25"/>
    <row r="769" s="73" customFormat="1" x14ac:dyDescent="0.25"/>
    <row r="770" s="73" customFormat="1" x14ac:dyDescent="0.25"/>
    <row r="771" s="73" customFormat="1" x14ac:dyDescent="0.25"/>
    <row r="772" s="73" customFormat="1" x14ac:dyDescent="0.25"/>
    <row r="773" s="73" customFormat="1" x14ac:dyDescent="0.25"/>
    <row r="774" s="73" customFormat="1" x14ac:dyDescent="0.25"/>
    <row r="775" s="73" customFormat="1" x14ac:dyDescent="0.25"/>
    <row r="776" s="73" customFormat="1" x14ac:dyDescent="0.25"/>
    <row r="777" s="73" customFormat="1" x14ac:dyDescent="0.25"/>
    <row r="778" s="73" customFormat="1" x14ac:dyDescent="0.25"/>
    <row r="779" s="73" customFormat="1" x14ac:dyDescent="0.25"/>
    <row r="780" s="73" customFormat="1" x14ac:dyDescent="0.25"/>
    <row r="781" s="73" customFormat="1" x14ac:dyDescent="0.25"/>
    <row r="782" s="73" customFormat="1" x14ac:dyDescent="0.25"/>
    <row r="783" s="73" customFormat="1" x14ac:dyDescent="0.25"/>
    <row r="784" s="73" customFormat="1" x14ac:dyDescent="0.25"/>
    <row r="785" s="73" customFormat="1" x14ac:dyDescent="0.25"/>
    <row r="786" s="73" customFormat="1" x14ac:dyDescent="0.25"/>
    <row r="787" s="73" customFormat="1" x14ac:dyDescent="0.25"/>
    <row r="788" s="73" customFormat="1" x14ac:dyDescent="0.25"/>
    <row r="789" s="73" customFormat="1" x14ac:dyDescent="0.25"/>
    <row r="790" s="73" customFormat="1" x14ac:dyDescent="0.25"/>
    <row r="791" s="73" customFormat="1" x14ac:dyDescent="0.25"/>
    <row r="792" s="73" customFormat="1" x14ac:dyDescent="0.25"/>
    <row r="793" s="73" customFormat="1" x14ac:dyDescent="0.25"/>
    <row r="794" s="73" customFormat="1" x14ac:dyDescent="0.25"/>
    <row r="795" s="73" customFormat="1" x14ac:dyDescent="0.25"/>
    <row r="796" s="73" customFormat="1" x14ac:dyDescent="0.25"/>
    <row r="797" s="73" customFormat="1" x14ac:dyDescent="0.25"/>
    <row r="798" s="73" customFormat="1" x14ac:dyDescent="0.25"/>
    <row r="799" s="73" customFormat="1" x14ac:dyDescent="0.25"/>
    <row r="800" s="73" customFormat="1" x14ac:dyDescent="0.25"/>
    <row r="801" s="73" customFormat="1" x14ac:dyDescent="0.25"/>
    <row r="802" s="73" customFormat="1" x14ac:dyDescent="0.25"/>
    <row r="803" s="73" customFormat="1" x14ac:dyDescent="0.25"/>
    <row r="804" s="73" customFormat="1" x14ac:dyDescent="0.25"/>
    <row r="805" s="73" customFormat="1" x14ac:dyDescent="0.25"/>
    <row r="806" s="73" customFormat="1" x14ac:dyDescent="0.25"/>
    <row r="807" s="73" customFormat="1" x14ac:dyDescent="0.25"/>
    <row r="808" s="73" customFormat="1" x14ac:dyDescent="0.25"/>
    <row r="809" s="73" customFormat="1" x14ac:dyDescent="0.25"/>
    <row r="810" s="73" customFormat="1" x14ac:dyDescent="0.25"/>
    <row r="811" s="73" customFormat="1" x14ac:dyDescent="0.25"/>
    <row r="812" s="73" customFormat="1" x14ac:dyDescent="0.25"/>
    <row r="813" s="73" customFormat="1" x14ac:dyDescent="0.25"/>
    <row r="814" s="73" customFormat="1" x14ac:dyDescent="0.25"/>
    <row r="815" s="73" customFormat="1" x14ac:dyDescent="0.25"/>
    <row r="816" s="73" customFormat="1" x14ac:dyDescent="0.25"/>
    <row r="817" s="73" customFormat="1" x14ac:dyDescent="0.25"/>
    <row r="818" s="73" customFormat="1" x14ac:dyDescent="0.25"/>
    <row r="819" s="73" customFormat="1" x14ac:dyDescent="0.25"/>
    <row r="820" s="73" customFormat="1" x14ac:dyDescent="0.25"/>
    <row r="821" s="73" customFormat="1" x14ac:dyDescent="0.25"/>
    <row r="822" s="73" customFormat="1" x14ac:dyDescent="0.25"/>
    <row r="823" s="73" customFormat="1" x14ac:dyDescent="0.25"/>
    <row r="824" s="73" customFormat="1" x14ac:dyDescent="0.25"/>
    <row r="825" s="73" customFormat="1" x14ac:dyDescent="0.25"/>
    <row r="826" s="73" customFormat="1" x14ac:dyDescent="0.25"/>
  </sheetData>
  <conditionalFormatting sqref="B6:N6 B11:N11 B13:N13 B15:N15 B17:N17 B19:N19 B9:N9">
    <cfRule type="cellIs" dxfId="55" priority="491" operator="greaterThan">
      <formula>0</formula>
    </cfRule>
    <cfRule type="cellIs" dxfId="54" priority="492" operator="lessThan">
      <formula>0</formula>
    </cfRule>
  </conditionalFormatting>
  <conditionalFormatting sqref="N31">
    <cfRule type="cellIs" dxfId="53" priority="43" operator="greaterThan">
      <formula>0</formula>
    </cfRule>
    <cfRule type="cellIs" dxfId="52" priority="44" operator="lessThan">
      <formula>0</formula>
    </cfRule>
  </conditionalFormatting>
  <conditionalFormatting sqref="B31:M31">
    <cfRule type="cellIs" dxfId="51" priority="39" operator="greaterThan">
      <formula>0</formula>
    </cfRule>
    <cfRule type="cellIs" dxfId="50" priority="40" operator="lessThan">
      <formula>0</formula>
    </cfRule>
  </conditionalFormatting>
  <conditionalFormatting sqref="N33">
    <cfRule type="cellIs" dxfId="49" priority="37" operator="greaterThan">
      <formula>0</formula>
    </cfRule>
    <cfRule type="cellIs" dxfId="48" priority="38" operator="lessThan">
      <formula>0</formula>
    </cfRule>
  </conditionalFormatting>
  <conditionalFormatting sqref="B33:M33">
    <cfRule type="cellIs" dxfId="47" priority="35" operator="greaterThan">
      <formula>0</formula>
    </cfRule>
    <cfRule type="cellIs" dxfId="46" priority="36" operator="lessThan">
      <formula>0</formula>
    </cfRule>
  </conditionalFormatting>
  <conditionalFormatting sqref="N35">
    <cfRule type="cellIs" dxfId="45" priority="29" operator="greaterThan">
      <formula>0</formula>
    </cfRule>
    <cfRule type="cellIs" dxfId="44" priority="30" operator="lessThan">
      <formula>0</formula>
    </cfRule>
  </conditionalFormatting>
  <conditionalFormatting sqref="B35:M35">
    <cfRule type="cellIs" dxfId="43" priority="27" operator="greaterThan">
      <formula>0</formula>
    </cfRule>
    <cfRule type="cellIs" dxfId="42" priority="28" operator="lessThan">
      <formula>0</formula>
    </cfRule>
  </conditionalFormatting>
  <conditionalFormatting sqref="N37">
    <cfRule type="cellIs" dxfId="41" priority="25" operator="greaterThan">
      <formula>0</formula>
    </cfRule>
    <cfRule type="cellIs" dxfId="40" priority="26" operator="lessThan">
      <formula>0</formula>
    </cfRule>
  </conditionalFormatting>
  <conditionalFormatting sqref="B37:M37">
    <cfRule type="cellIs" dxfId="39" priority="23" operator="greaterThan">
      <formula>0</formula>
    </cfRule>
    <cfRule type="cellIs" dxfId="38" priority="24" operator="lessThan">
      <formula>0</formula>
    </cfRule>
  </conditionalFormatting>
  <conditionalFormatting sqref="N39">
    <cfRule type="cellIs" dxfId="37" priority="21" operator="greaterThan">
      <formula>0</formula>
    </cfRule>
    <cfRule type="cellIs" dxfId="36" priority="22" operator="lessThan">
      <formula>0</formula>
    </cfRule>
  </conditionalFormatting>
  <conditionalFormatting sqref="B39:M39">
    <cfRule type="cellIs" dxfId="35" priority="19" operator="greaterThan">
      <formula>0</formula>
    </cfRule>
    <cfRule type="cellIs" dxfId="34" priority="20" operator="lessThan">
      <formula>0</formula>
    </cfRule>
  </conditionalFormatting>
  <conditionalFormatting sqref="N41">
    <cfRule type="cellIs" dxfId="33" priority="17" operator="greaterThan">
      <formula>0</formula>
    </cfRule>
    <cfRule type="cellIs" dxfId="32" priority="18" operator="lessThan">
      <formula>0</formula>
    </cfRule>
  </conditionalFormatting>
  <conditionalFormatting sqref="B41:M41">
    <cfRule type="cellIs" dxfId="31" priority="15" operator="greaterThan">
      <formula>0</formula>
    </cfRule>
    <cfRule type="cellIs" dxfId="30" priority="16" operator="lessThan">
      <formula>0</formula>
    </cfRule>
  </conditionalFormatting>
  <conditionalFormatting sqref="N43">
    <cfRule type="cellIs" dxfId="29" priority="13" operator="greaterThan">
      <formula>0</formula>
    </cfRule>
    <cfRule type="cellIs" dxfId="28" priority="14" operator="lessThan">
      <formula>0</formula>
    </cfRule>
  </conditionalFormatting>
  <conditionalFormatting sqref="B43:M43">
    <cfRule type="cellIs" dxfId="27" priority="11" operator="greaterThan">
      <formula>0</formula>
    </cfRule>
    <cfRule type="cellIs" dxfId="26" priority="12" operator="lessThan">
      <formula>0</formula>
    </cfRule>
  </conditionalFormatting>
  <conditionalFormatting sqref="N45">
    <cfRule type="cellIs" dxfId="25" priority="9" operator="greaterThan">
      <formula>0</formula>
    </cfRule>
    <cfRule type="cellIs" dxfId="24" priority="10" operator="lessThan">
      <formula>0</formula>
    </cfRule>
  </conditionalFormatting>
  <conditionalFormatting sqref="B45:M45">
    <cfRule type="cellIs" dxfId="23" priority="7" operator="greaterThan">
      <formula>0</formula>
    </cfRule>
    <cfRule type="cellIs" dxfId="22" priority="8" operator="lessThan">
      <formula>0</formula>
    </cfRule>
  </conditionalFormatting>
  <conditionalFormatting sqref="N47">
    <cfRule type="cellIs" dxfId="21" priority="5" operator="greaterThan">
      <formula>0</formula>
    </cfRule>
    <cfRule type="cellIs" dxfId="20" priority="6" operator="lessThan">
      <formula>0</formula>
    </cfRule>
  </conditionalFormatting>
  <conditionalFormatting sqref="B47:M47">
    <cfRule type="cellIs" dxfId="19" priority="3" operator="greaterThan">
      <formula>0</formula>
    </cfRule>
    <cfRule type="cellIs" dxfId="18" priority="4" operator="lessThan">
      <formula>0</formula>
    </cfRule>
  </conditionalFormatting>
  <conditionalFormatting sqref="B18:N18">
    <cfRule type="containsErrors" dxfId="17" priority="2">
      <formula>ISERROR(B18)</formula>
    </cfRule>
  </conditionalFormatting>
  <conditionalFormatting sqref="B21:N21">
    <cfRule type="containsErrors" dxfId="16" priority="1">
      <formula>ISERROR(B21)</formula>
    </cfRule>
  </conditionalFormatting>
  <pageMargins left="0.7" right="0.7" top="0.75" bottom="0.75" header="0.3" footer="0.3"/>
  <pageSetup paperSize="9" orientation="portrait" verticalDpi="0" r:id="rId1"/>
  <ignoredErrors>
    <ignoredError sqref="C14 C36 C34 C4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Y33"/>
  <sheetViews>
    <sheetView workbookViewId="0">
      <selection activeCell="B4" sqref="B4"/>
    </sheetView>
  </sheetViews>
  <sheetFormatPr defaultRowHeight="47.25" customHeight="1" x14ac:dyDescent="0.2"/>
  <cols>
    <col min="1" max="1" width="3.42578125" style="47" customWidth="1"/>
    <col min="2" max="2" width="25.7109375" style="47" customWidth="1"/>
    <col min="3" max="3" width="10.7109375" style="47" customWidth="1"/>
    <col min="4" max="4" width="25.7109375" style="47" customWidth="1"/>
    <col min="5" max="5" width="10.7109375" style="47" customWidth="1"/>
    <col min="6" max="6" width="25.7109375" style="47" customWidth="1"/>
    <col min="7" max="7" width="10.7109375" style="47" customWidth="1"/>
    <col min="8" max="8" width="25.7109375" style="47" customWidth="1"/>
    <col min="9" max="9" width="10.7109375" style="47" customWidth="1"/>
    <col min="10" max="10" width="25.7109375" style="47" customWidth="1"/>
    <col min="11" max="11" width="10.7109375" style="47" customWidth="1"/>
    <col min="12" max="12" width="25.7109375" style="47" customWidth="1"/>
    <col min="13" max="13" width="10.7109375" style="47" customWidth="1"/>
    <col min="14" max="14" width="25.7109375" style="47" customWidth="1"/>
    <col min="15" max="15" width="10.7109375" style="47" customWidth="1"/>
    <col min="16" max="16" width="25.7109375" style="47" customWidth="1"/>
    <col min="17" max="17" width="10.7109375" style="47" customWidth="1"/>
    <col min="18" max="18" width="25.7109375" style="47" customWidth="1"/>
    <col min="19" max="19" width="10.7109375" style="47" customWidth="1"/>
    <col min="20" max="20" width="25.7109375" style="47" customWidth="1"/>
    <col min="21" max="21" width="10.7109375" style="47" customWidth="1"/>
    <col min="22" max="22" width="25.7109375" style="47" customWidth="1"/>
    <col min="23" max="23" width="10.7109375" style="47" customWidth="1"/>
    <col min="24" max="24" width="25.7109375" style="47" customWidth="1"/>
    <col min="25" max="25" width="10.7109375" style="47" customWidth="1"/>
    <col min="26" max="16384" width="9.140625" style="47"/>
  </cols>
  <sheetData>
    <row r="1" spans="1:25" s="56" customFormat="1" ht="23.25" customHeight="1" x14ac:dyDescent="0.25">
      <c r="B1" s="58">
        <v>41791</v>
      </c>
      <c r="C1" s="57">
        <v>6</v>
      </c>
      <c r="D1" s="58">
        <v>41821</v>
      </c>
      <c r="E1" s="57">
        <v>7</v>
      </c>
      <c r="F1" s="58">
        <v>41852</v>
      </c>
      <c r="G1" s="57">
        <v>8</v>
      </c>
      <c r="H1" s="58">
        <v>41883</v>
      </c>
      <c r="I1" s="57">
        <v>9</v>
      </c>
      <c r="J1" s="58">
        <v>41913</v>
      </c>
      <c r="K1" s="57">
        <v>10</v>
      </c>
      <c r="L1" s="58">
        <v>41944</v>
      </c>
      <c r="M1" s="57">
        <v>11</v>
      </c>
      <c r="N1" s="58">
        <v>41974</v>
      </c>
      <c r="O1" s="57">
        <v>12</v>
      </c>
      <c r="P1" s="58">
        <v>42005</v>
      </c>
      <c r="Q1" s="57">
        <v>1</v>
      </c>
      <c r="R1" s="58">
        <v>42036</v>
      </c>
      <c r="S1" s="57">
        <v>2</v>
      </c>
      <c r="T1" s="58">
        <v>42064</v>
      </c>
      <c r="U1" s="57">
        <v>3</v>
      </c>
      <c r="V1" s="58">
        <v>42095</v>
      </c>
      <c r="W1" s="57">
        <v>4</v>
      </c>
      <c r="X1" s="58">
        <v>42125</v>
      </c>
      <c r="Y1" s="57">
        <v>5</v>
      </c>
    </row>
    <row r="2" spans="1:25" ht="47.25" customHeight="1" x14ac:dyDescent="0.2">
      <c r="A2" s="55">
        <v>1</v>
      </c>
      <c r="B2" s="48" t="str">
        <f>INDEX(Jun!C:C,MATCH(C2,Jun!$G:$G,0))</f>
        <v>Odio in rhoncus praesent sem, esse venenatis deleniti diam interdum sit, wisi lobortis nunc eros fusce, montes commodo vivamus nullam non libero.</v>
      </c>
      <c r="C2" s="49">
        <f>LARGE(Jun!G:G, A2)</f>
        <v>3.8871801583665898E-2</v>
      </c>
      <c r="D2" s="48" t="str">
        <f>INDEX(Jul!C:C,MATCH(E2,Jul!$G:$G,0))</f>
        <v>Orci imperdiet cubilia tellus lacus a semper, nisl ante vestibulum cum, non auctor, ac integer orci.</v>
      </c>
      <c r="E2" s="49">
        <f>LARGE(Jul!G:G, A2)</f>
        <v>0.125</v>
      </c>
      <c r="F2" s="48" t="str">
        <f>INDEX(Aug!C:C,MATCH(G2,Aug!$G:$G,0))</f>
        <v>Quam sed sed, amet eu erat consectetuer risus luctus commodo, mauris posuere leo eu felis sapien, ut ornare cras mauris nec.</v>
      </c>
      <c r="G2" s="49">
        <f>LARGE(Aug!G:G, A2)</f>
        <v>3.6327933235149698E-2</v>
      </c>
      <c r="H2" s="48" t="str">
        <f>INDEX(Sep!C:C,MATCH(I2,Sep!$G:$G,0))</f>
        <v>Odio ullamcorper aliquam mattis semper et, quis euismod morbi.</v>
      </c>
      <c r="I2" s="49">
        <f>LARGE(Sep!G:G, A2)</f>
        <v>2.6711185308848001E-2</v>
      </c>
      <c r="J2" s="51" t="e">
        <f>INDEX(Oct!C:C,MATCH(K2,Oct!$G:$G,0))</f>
        <v>#NUM!</v>
      </c>
      <c r="K2" s="49" t="e">
        <f>LARGE(Oct!G:G, A2)</f>
        <v>#NUM!</v>
      </c>
      <c r="L2" s="51" t="e">
        <f>INDEX(Nov!C:C,MATCH(M2,Nov!$G:$G,0))</f>
        <v>#NUM!</v>
      </c>
      <c r="M2" s="49" t="e">
        <f>LARGE(Nov!G:G, A2)</f>
        <v>#NUM!</v>
      </c>
      <c r="N2" s="51" t="e">
        <f>INDEX(Dec!C:C,MATCH(O2,Dec!$G:$G,0))</f>
        <v>#NUM!</v>
      </c>
      <c r="O2" s="49" t="e">
        <f>LARGE(Dec!G:G, A2)</f>
        <v>#NUM!</v>
      </c>
      <c r="P2" s="51" t="e">
        <f>INDEX(Jan!C:C,MATCH(Q2,Jan!$G:$G,0))</f>
        <v>#NUM!</v>
      </c>
      <c r="Q2" s="49" t="e">
        <f>LARGE(Jan!G:G, A2)</f>
        <v>#NUM!</v>
      </c>
      <c r="R2" s="51" t="e">
        <f>INDEX(Feb!C:C,MATCH(S2,Feb!$G:$G,0))</f>
        <v>#NUM!</v>
      </c>
      <c r="S2" s="49" t="e">
        <f>LARGE(Feb!G:G, A2)</f>
        <v>#NUM!</v>
      </c>
      <c r="T2" s="51" t="e">
        <f>INDEX(Mar!C:C,MATCH(U2,Mar!$G:$G,0))</f>
        <v>#NUM!</v>
      </c>
      <c r="U2" s="49" t="e">
        <f>LARGE(Mar!G:G, A2)</f>
        <v>#NUM!</v>
      </c>
      <c r="V2" s="51" t="e">
        <f>INDEX(Apr!C:C,MATCH(W2,Apr!$G:$G,0))</f>
        <v>#NUM!</v>
      </c>
      <c r="W2" s="49" t="e">
        <f>LARGE(Apr!G:G, A2)</f>
        <v>#NUM!</v>
      </c>
      <c r="X2" s="51" t="e">
        <f>INDEX(May!C:C,MATCH(Y2,May!$G:$G,0))</f>
        <v>#NUM!</v>
      </c>
      <c r="Y2" s="49" t="e">
        <f>LARGE(May!G:G, A2)</f>
        <v>#NUM!</v>
      </c>
    </row>
    <row r="3" spans="1:25" ht="47.25" customHeight="1" x14ac:dyDescent="0.2">
      <c r="A3" s="55">
        <v>2</v>
      </c>
      <c r="B3" s="48" t="str">
        <f>INDEX(Jun!C:C,MATCH(C3,Jun!$G:$G,0))</f>
        <v>Lacus vestibulum, in et et sit aliquam tellus diam, condimentum habitasse sit vestibulum.</v>
      </c>
      <c r="C3" s="49">
        <f>LARGE(Jun!G:G, A3)</f>
        <v>2.05371248025276E-2</v>
      </c>
      <c r="D3" s="48" t="str">
        <f>INDEX(Jul!C:C,MATCH(E3,Jul!$G:$G,0))</f>
        <v>Nec massa id sem, ut donec et pulvinar, viverra velit at pede ullamcorper, sit nullam.</v>
      </c>
      <c r="E3" s="49">
        <f>LARGE(Jul!G:G, A3)</f>
        <v>6.6176470588235295E-2</v>
      </c>
      <c r="F3" s="48" t="str">
        <f>INDEX(Aug!C:C,MATCH(G3,Aug!$G:$G,0))</f>
        <v>Dolor in tempus venenatis necessitatibus ut erat, dolor aliquam adipiscing nec a vivamus suscipit, vestibulum vitae elit nulla massa ac ligula, proin vel.</v>
      </c>
      <c r="G3" s="49">
        <f>LARGE(Aug!G:G, A3)</f>
        <v>3.6229061160888199E-2</v>
      </c>
      <c r="H3" s="48" t="str">
        <f>INDEX(Sep!C:C,MATCH(I3,Sep!$G:$G,0))</f>
        <v>Pede in molestie, sed sed orci placerat iaculis, sed eu odio in.</v>
      </c>
      <c r="I3" s="49">
        <f>LARGE(Sep!G:G, A3)</f>
        <v>2.5528169014084501E-2</v>
      </c>
      <c r="J3" s="51" t="e">
        <f>INDEX(Oct!C:C,MATCH(K3,Oct!$G:$G,0))</f>
        <v>#NUM!</v>
      </c>
      <c r="K3" s="49" t="e">
        <f>LARGE(Oct!G:G, A3)</f>
        <v>#NUM!</v>
      </c>
      <c r="L3" s="51" t="e">
        <f>INDEX(Nov!C:C,MATCH(M3,Nov!$G:$G,0))</f>
        <v>#NUM!</v>
      </c>
      <c r="M3" s="49" t="e">
        <f>LARGE(Nov!G:G, A3)</f>
        <v>#NUM!</v>
      </c>
      <c r="N3" s="51" t="e">
        <f>INDEX(Dec!C:C,MATCH(O3,Dec!$G:$G,0))</f>
        <v>#NUM!</v>
      </c>
      <c r="O3" s="49" t="e">
        <f>LARGE(Dec!G:G, A3)</f>
        <v>#NUM!</v>
      </c>
      <c r="P3" s="51" t="e">
        <f>INDEX(Jan!C:C,MATCH(Q3,Jan!$G:$G,0))</f>
        <v>#NUM!</v>
      </c>
      <c r="Q3" s="49" t="e">
        <f>LARGE(Jan!G:G, A3)</f>
        <v>#NUM!</v>
      </c>
      <c r="R3" s="51" t="e">
        <f>INDEX(Feb!C:C,MATCH(S3,Feb!$G:$G,0))</f>
        <v>#NUM!</v>
      </c>
      <c r="S3" s="49" t="e">
        <f>LARGE(Feb!G:G, A3)</f>
        <v>#NUM!</v>
      </c>
      <c r="T3" s="51" t="e">
        <f>INDEX(Mar!C:C,MATCH(U3,Mar!$G:$G,0))</f>
        <v>#NUM!</v>
      </c>
      <c r="U3" s="49" t="e">
        <f>LARGE(Mar!G:G, A3)</f>
        <v>#NUM!</v>
      </c>
      <c r="V3" s="51" t="e">
        <f>INDEX(Apr!C:C,MATCH(W3,Apr!$G:$G,0))</f>
        <v>#NUM!</v>
      </c>
      <c r="W3" s="49" t="e">
        <f>LARGE(Apr!G:G, A3)</f>
        <v>#NUM!</v>
      </c>
      <c r="X3" s="51" t="e">
        <f>INDEX(May!C:C,MATCH(Y3,May!$G:$G,0))</f>
        <v>#NUM!</v>
      </c>
      <c r="Y3" s="49" t="e">
        <f>LARGE(May!G:G, A3)</f>
        <v>#NUM!</v>
      </c>
    </row>
    <row r="4" spans="1:25" ht="47.25" customHeight="1" x14ac:dyDescent="0.2">
      <c r="A4" s="55">
        <v>3</v>
      </c>
      <c r="B4" s="48" t="str">
        <f>INDEX(Jun!C:C,MATCH(C4,Jun!$G:$G,0))</f>
        <v>Lorem ipsum dolor sit amet, nam mauris aptent mauris fringilla urna, eget sociis.</v>
      </c>
      <c r="C4" s="49">
        <f>LARGE(Jun!G:G, A4)</f>
        <v>1.64056674123788E-2</v>
      </c>
      <c r="D4" s="48" t="str">
        <f>INDEX(Jul!C:C,MATCH(E4,Jul!$G:$G,0))</f>
        <v>Pellentesque interdum.</v>
      </c>
      <c r="E4" s="49">
        <f>LARGE(Jul!G:G, A4)</f>
        <v>5.4054054054054002E-2</v>
      </c>
      <c r="F4" s="48" t="str">
        <f>INDEX(Aug!C:C,MATCH(G4,Aug!$G:$G,0))</f>
        <v>Inceptos amet sit commodo ipsum a aenean, nunc morbi felis arcu ac nibh.</v>
      </c>
      <c r="G4" s="49">
        <f>LARGE(Aug!G:G, A4)</f>
        <v>3.5457063711911298E-2</v>
      </c>
      <c r="H4" s="48" t="str">
        <f>INDEX(Sep!C:C,MATCH(I4,Sep!$G:$G,0))</f>
        <v>Justo integer ornare nam dictum pellentesque ridiculus, interdum dolor integer scelerisque nihil.</v>
      </c>
      <c r="I4" s="49">
        <f>LARGE(Sep!G:G, A4)</f>
        <v>2.5243578387953901E-2</v>
      </c>
      <c r="J4" s="51" t="e">
        <f>INDEX(Oct!C:C,MATCH(K4,Oct!$G:$G,0))</f>
        <v>#NUM!</v>
      </c>
      <c r="K4" s="49" t="e">
        <f>LARGE(Oct!G:G, A4)</f>
        <v>#NUM!</v>
      </c>
      <c r="L4" s="51" t="e">
        <f>INDEX(Nov!C:C,MATCH(M4,Nov!$G:$G,0))</f>
        <v>#NUM!</v>
      </c>
      <c r="M4" s="49" t="e">
        <f>LARGE(Nov!G:G, A4)</f>
        <v>#NUM!</v>
      </c>
      <c r="N4" s="51" t="e">
        <f>INDEX(Dec!C:C,MATCH(O4,Dec!$G:$G,0))</f>
        <v>#NUM!</v>
      </c>
      <c r="O4" s="49" t="e">
        <f>LARGE(Dec!G:G, A4)</f>
        <v>#NUM!</v>
      </c>
      <c r="P4" s="51" t="e">
        <f>INDEX(Jan!C:C,MATCH(Q4,Jan!$G:$G,0))</f>
        <v>#NUM!</v>
      </c>
      <c r="Q4" s="49" t="e">
        <f>LARGE(Jan!G:G, A4)</f>
        <v>#NUM!</v>
      </c>
      <c r="R4" s="51" t="e">
        <f>INDEX(Feb!C:C,MATCH(S4,Feb!$G:$G,0))</f>
        <v>#NUM!</v>
      </c>
      <c r="S4" s="49" t="e">
        <f>LARGE(Feb!G:G, A4)</f>
        <v>#NUM!</v>
      </c>
      <c r="T4" s="51" t="e">
        <f>INDEX(Mar!C:C,MATCH(U4,Mar!$G:$G,0))</f>
        <v>#NUM!</v>
      </c>
      <c r="U4" s="49" t="e">
        <f>LARGE(Mar!G:G, A4)</f>
        <v>#NUM!</v>
      </c>
      <c r="V4" s="51" t="e">
        <f>INDEX(Apr!C:C,MATCH(W4,Apr!$G:$G,0))</f>
        <v>#NUM!</v>
      </c>
      <c r="W4" s="49" t="e">
        <f>LARGE(Apr!G:G, A4)</f>
        <v>#NUM!</v>
      </c>
      <c r="X4" s="51" t="e">
        <f>INDEX(May!C:C,MATCH(Y4,May!$G:$G,0))</f>
        <v>#NUM!</v>
      </c>
      <c r="Y4" s="49" t="e">
        <f>LARGE(May!G:G, A4)</f>
        <v>#NUM!</v>
      </c>
    </row>
    <row r="5" spans="1:25" ht="47.25" customHeight="1" x14ac:dyDescent="0.2">
      <c r="A5" s="55">
        <v>4</v>
      </c>
      <c r="B5" s="48" t="str">
        <f>INDEX(Jun!C:C,MATCH(C5,Jun!$G:$G,0))</f>
        <v>Iaculis consequat gravida fames tempus urna, sed dictum dapibus ultricies dolor, at purus ac nec pellentesque augue, nulla urna curabitur sit ultrices, suspendisse elementum ut mollis aliquam quis phasellus.</v>
      </c>
      <c r="C5" s="49">
        <f>LARGE(Jun!G:G, A5)</f>
        <v>1.4056224899598299E-2</v>
      </c>
      <c r="D5" s="48" t="str">
        <f>INDEX(Jul!C:C,MATCH(E5,Jul!$G:$G,0))</f>
        <v>Odio in rhoncus praesent sem, esse venenatis deleniti diam interdum sit, wisi lobortis nunc eros fusce, montes commodo vivamus nullam non libero.</v>
      </c>
      <c r="E5" s="49">
        <f>LARGE(Jul!G:G, A5)</f>
        <v>5.1835853131749397E-2</v>
      </c>
      <c r="F5" s="48" t="str">
        <f>INDEX(Aug!C:C,MATCH(G5,Aug!$G:$G,0))</f>
        <v>Elit illum sit nullam.</v>
      </c>
      <c r="G5" s="49">
        <f>LARGE(Aug!G:G, A5)</f>
        <v>3.53731689107432E-2</v>
      </c>
      <c r="H5" s="48" t="str">
        <f>INDEX(Sep!C:C,MATCH(I5,Sep!$G:$G,0))</f>
        <v>Vitae in venenatis aenean maecenas wisi fames, massa orci sed mi leo dui ante, quaerat vitae dolor feugiat sed, fermentum donec vivamus pellentesque.</v>
      </c>
      <c r="I5" s="49">
        <f>LARGE(Sep!G:G, A5)</f>
        <v>2.33074361820199E-2</v>
      </c>
      <c r="J5" s="51" t="e">
        <f>INDEX(Oct!C:C,MATCH(K5,Oct!$G:$G,0))</f>
        <v>#NUM!</v>
      </c>
      <c r="K5" s="49" t="e">
        <f>LARGE(Oct!G:G, A5)</f>
        <v>#NUM!</v>
      </c>
      <c r="L5" s="51" t="e">
        <f>INDEX(Nov!C:C,MATCH(M5,Nov!$G:$G,0))</f>
        <v>#NUM!</v>
      </c>
      <c r="M5" s="49" t="e">
        <f>LARGE(Nov!G:G, A5)</f>
        <v>#NUM!</v>
      </c>
      <c r="N5" s="51" t="e">
        <f>INDEX(Dec!C:C,MATCH(O5,Dec!$G:$G,0))</f>
        <v>#NUM!</v>
      </c>
      <c r="O5" s="49" t="e">
        <f>LARGE(Dec!G:G, A5)</f>
        <v>#NUM!</v>
      </c>
      <c r="P5" s="51" t="e">
        <f>INDEX(Jan!C:C,MATCH(Q5,Jan!$G:$G,0))</f>
        <v>#NUM!</v>
      </c>
      <c r="Q5" s="49" t="e">
        <f>LARGE(Jan!G:G, A5)</f>
        <v>#NUM!</v>
      </c>
      <c r="R5" s="51" t="e">
        <f>INDEX(Feb!C:C,MATCH(S5,Feb!$G:$G,0))</f>
        <v>#NUM!</v>
      </c>
      <c r="S5" s="49" t="e">
        <f>LARGE(Feb!G:G, A5)</f>
        <v>#NUM!</v>
      </c>
      <c r="T5" s="51" t="e">
        <f>INDEX(Mar!C:C,MATCH(U5,Mar!$G:$G,0))</f>
        <v>#NUM!</v>
      </c>
      <c r="U5" s="49" t="e">
        <f>LARGE(Mar!G:G, A5)</f>
        <v>#NUM!</v>
      </c>
      <c r="V5" s="51" t="e">
        <f>INDEX(Apr!C:C,MATCH(W5,Apr!$G:$G,0))</f>
        <v>#NUM!</v>
      </c>
      <c r="W5" s="49" t="e">
        <f>LARGE(Apr!G:G, A5)</f>
        <v>#NUM!</v>
      </c>
      <c r="X5" s="51" t="e">
        <f>INDEX(May!C:C,MATCH(Y5,May!$G:$G,0))</f>
        <v>#NUM!</v>
      </c>
      <c r="Y5" s="49" t="e">
        <f>LARGE(May!G:G, A5)</f>
        <v>#NUM!</v>
      </c>
    </row>
    <row r="6" spans="1:25" ht="47.25" customHeight="1" x14ac:dyDescent="0.2">
      <c r="A6" s="55">
        <v>5</v>
      </c>
      <c r="B6" s="48" t="str">
        <f>INDEX(Jun!C:C,MATCH(C6,Jun!$G:$G,0))</f>
        <v>@Lorem ipsum Turpis nostra commodo tristique consequat, nisl erat duis risus.</v>
      </c>
      <c r="C6" s="49">
        <f>LARGE(Jun!G:G, A6)</f>
        <v>1.31868131868131E-2</v>
      </c>
      <c r="D6" s="48" t="str">
        <f>INDEX(Jul!C:C,MATCH(E6,Jul!$G:$G,0))</f>
        <v>Ut sollicitudin sed mauris sed morbi, penatibus dolor donec sit praesent mauris sodales.</v>
      </c>
      <c r="E6" s="49">
        <f>LARGE(Jul!G:G, A6)</f>
        <v>4.7619047619047603E-2</v>
      </c>
      <c r="F6" s="48" t="str">
        <f>INDEX(Aug!C:C,MATCH(G6,Aug!$G:$G,0))</f>
        <v>Nibh elit, tempor duis non ut parturient malesuada a, sem varius ac convallis dolor, id nibh dapibus ut nunc velit eget.</v>
      </c>
      <c r="G6" s="49">
        <f>LARGE(Aug!G:G, A6)</f>
        <v>3.3158813263525301E-2</v>
      </c>
      <c r="H6" s="48" t="str">
        <f>INDEX(Sep!C:C,MATCH(I6,Sep!$G:$G,0))</f>
        <v>Nec posuere suspendisse pellentesque nonummy, arcu est scelerisque luctus est, morbi cum velit.</v>
      </c>
      <c r="I6" s="49">
        <f>LARGE(Sep!G:G, A6)</f>
        <v>2.2499999999999999E-2</v>
      </c>
      <c r="J6" s="51" t="e">
        <f>INDEX(Oct!C:C,MATCH(K6,Oct!$G:$G,0))</f>
        <v>#NUM!</v>
      </c>
      <c r="K6" s="49" t="e">
        <f>LARGE(Oct!G:G, A6)</f>
        <v>#NUM!</v>
      </c>
      <c r="L6" s="51" t="e">
        <f>INDEX(Nov!C:C,MATCH(M6,Nov!$G:$G,0))</f>
        <v>#NUM!</v>
      </c>
      <c r="M6" s="49" t="e">
        <f>LARGE(Nov!G:G, A6)</f>
        <v>#NUM!</v>
      </c>
      <c r="N6" s="51" t="e">
        <f>INDEX(Dec!C:C,MATCH(O6,Dec!$G:$G,0))</f>
        <v>#NUM!</v>
      </c>
      <c r="O6" s="49" t="e">
        <f>LARGE(Dec!G:G, A6)</f>
        <v>#NUM!</v>
      </c>
      <c r="P6" s="51" t="e">
        <f>INDEX(Jan!C:C,MATCH(Q6,Jan!$G:$G,0))</f>
        <v>#NUM!</v>
      </c>
      <c r="Q6" s="49" t="e">
        <f>LARGE(Jan!G:G, A6)</f>
        <v>#NUM!</v>
      </c>
      <c r="R6" s="51" t="e">
        <f>INDEX(Feb!C:C,MATCH(S6,Feb!$G:$G,0))</f>
        <v>#NUM!</v>
      </c>
      <c r="S6" s="49" t="e">
        <f>LARGE(Feb!G:G, A6)</f>
        <v>#NUM!</v>
      </c>
      <c r="T6" s="51" t="e">
        <f>INDEX(Mar!C:C,MATCH(U6,Mar!$G:$G,0))</f>
        <v>#NUM!</v>
      </c>
      <c r="U6" s="49" t="e">
        <f>LARGE(Mar!G:G, A6)</f>
        <v>#NUM!</v>
      </c>
      <c r="V6" s="51" t="e">
        <f>INDEX(Apr!C:C,MATCH(W6,Apr!$G:$G,0))</f>
        <v>#NUM!</v>
      </c>
      <c r="W6" s="49" t="e">
        <f>LARGE(Apr!G:G, A6)</f>
        <v>#NUM!</v>
      </c>
      <c r="X6" s="51" t="e">
        <f>INDEX(May!C:C,MATCH(Y6,May!$G:$G,0))</f>
        <v>#NUM!</v>
      </c>
      <c r="Y6" s="49" t="e">
        <f>LARGE(May!G:G, A6)</f>
        <v>#NUM!</v>
      </c>
    </row>
    <row r="7" spans="1:25" ht="47.25" customHeight="1" x14ac:dyDescent="0.2">
      <c r="A7" s="55">
        <v>6</v>
      </c>
      <c r="B7" s="48" t="str">
        <f>INDEX(Jun!C:C,MATCH(C7,Jun!$G:$G,0))</f>
        <v>Justo pharetra nec ante consectetuer a, fermentum ornare, est ultricies vestibulum quam congue tempor, turpis augue non vel scelerisque, dolor nulla pellentesque curabitur duis integer.</v>
      </c>
      <c r="C7" s="49">
        <f>LARGE(Jun!G:G, A7)</f>
        <v>1.1816838995568599E-2</v>
      </c>
      <c r="D7" s="48" t="str">
        <f>INDEX(Jul!C:C,MATCH(E7,Jul!$G:$G,0))</f>
        <v>In porttitor mauris, porttitor elit.</v>
      </c>
      <c r="E7" s="49">
        <f>LARGE(Jul!G:G, A7)</f>
        <v>4.0588235294117599E-2</v>
      </c>
      <c r="F7" s="48" t="str">
        <f>INDEX(Aug!C:C,MATCH(G7,Aug!$G:$G,0))</f>
        <v>Bibendum duis nibh ullamcorper, viverra felis, sit condimentum felis sed pharetra et pellentesque, ac et laoreet elit, sollicitudin dapibus sem faucibus magna consectetuer.</v>
      </c>
      <c r="G7" s="49">
        <f>LARGE(Aug!G:G, A7)</f>
        <v>2.7609427609427601E-2</v>
      </c>
      <c r="H7" s="48" t="str">
        <f>INDEX(Sep!C:C,MATCH(I7,Sep!$G:$G,0))</f>
        <v>Tempor justo pharetra eget platea.</v>
      </c>
      <c r="I7" s="49">
        <f>LARGE(Sep!G:G, A7)</f>
        <v>1.8696069031639499E-2</v>
      </c>
      <c r="J7" s="51" t="e">
        <f>INDEX(Oct!C:C,MATCH(K7,Oct!$G:$G,0))</f>
        <v>#NUM!</v>
      </c>
      <c r="K7" s="49" t="e">
        <f>LARGE(Oct!G:G, A7)</f>
        <v>#NUM!</v>
      </c>
      <c r="L7" s="51" t="e">
        <f>INDEX(Nov!C:C,MATCH(M7,Nov!$G:$G,0))</f>
        <v>#NUM!</v>
      </c>
      <c r="M7" s="49" t="e">
        <f>LARGE(Nov!G:G, A7)</f>
        <v>#NUM!</v>
      </c>
      <c r="N7" s="51" t="e">
        <f>INDEX(Dec!C:C,MATCH(O7,Dec!$G:$G,0))</f>
        <v>#NUM!</v>
      </c>
      <c r="O7" s="49" t="e">
        <f>LARGE(Dec!G:G, A7)</f>
        <v>#NUM!</v>
      </c>
      <c r="P7" s="51" t="e">
        <f>INDEX(Jan!C:C,MATCH(Q7,Jan!$G:$G,0))</f>
        <v>#NUM!</v>
      </c>
      <c r="Q7" s="49" t="e">
        <f>LARGE(Jan!G:G, A7)</f>
        <v>#NUM!</v>
      </c>
      <c r="R7" s="51" t="e">
        <f>INDEX(Feb!C:C,MATCH(S7,Feb!$G:$G,0))</f>
        <v>#NUM!</v>
      </c>
      <c r="S7" s="49" t="e">
        <f>LARGE(Feb!G:G, A7)</f>
        <v>#NUM!</v>
      </c>
      <c r="T7" s="51" t="e">
        <f>INDEX(Mar!C:C,MATCH(U7,Mar!$G:$G,0))</f>
        <v>#NUM!</v>
      </c>
      <c r="U7" s="49" t="e">
        <f>LARGE(Mar!G:G, A7)</f>
        <v>#NUM!</v>
      </c>
      <c r="V7" s="51" t="e">
        <f>INDEX(Apr!C:C,MATCH(W7,Apr!$G:$G,0))</f>
        <v>#NUM!</v>
      </c>
      <c r="W7" s="49" t="e">
        <f>LARGE(Apr!G:G, A7)</f>
        <v>#NUM!</v>
      </c>
      <c r="X7" s="51" t="e">
        <f>INDEX(May!C:C,MATCH(Y7,May!$G:$G,0))</f>
        <v>#NUM!</v>
      </c>
      <c r="Y7" s="49" t="e">
        <f>LARGE(May!G:G, A7)</f>
        <v>#NUM!</v>
      </c>
    </row>
    <row r="8" spans="1:25" ht="47.25" customHeight="1" x14ac:dyDescent="0.2">
      <c r="A8" s="55">
        <v>7</v>
      </c>
      <c r="B8" s="48" t="str">
        <f>INDEX(Jun!C:C,MATCH(C8,Jun!$G:$G,0))</f>
        <v>A purus duis, egestas ipsum convallis, tortor ac volutpat sit pellentesque, magna vivamus.</v>
      </c>
      <c r="C8" s="49">
        <f>LARGE(Jun!G:G, A8)</f>
        <v>1.09514031485284E-2</v>
      </c>
      <c r="D8" s="48" t="str">
        <f>INDEX(Jul!C:C,MATCH(E8,Jul!$G:$G,0))</f>
        <v>Vel nisl neque nunc, est ac, sit adipiscing varius egestas dui.</v>
      </c>
      <c r="E8" s="49">
        <f>LARGE(Jul!G:G, A8)</f>
        <v>3.8961038961038898E-2</v>
      </c>
      <c r="F8" s="48" t="str">
        <f>INDEX(Aug!C:C,MATCH(G8,Aug!$G:$G,0))</f>
        <v>Enim tempor erat omnis duis mauris mattis, urna mattis nullam duis, ornare vestibulum in lobortis, vestibulum eu.</v>
      </c>
      <c r="G8" s="49">
        <f>LARGE(Aug!G:G, A8)</f>
        <v>2.5518341307814899E-2</v>
      </c>
      <c r="H8" s="48" t="str">
        <f>INDEX(Sep!C:C,MATCH(I8,Sep!$G:$G,0))</f>
        <v>Wisi blandit qui sed per eu nonummy, non lectus nulla blandit conubia in lectus.</v>
      </c>
      <c r="I8" s="49">
        <f>LARGE(Sep!G:G, A8)</f>
        <v>1.78997613365155E-2</v>
      </c>
      <c r="J8" s="51" t="e">
        <f>INDEX(Oct!C:C,MATCH(K8,Oct!$G:$G,0))</f>
        <v>#NUM!</v>
      </c>
      <c r="K8" s="49" t="e">
        <f>LARGE(Oct!G:G, A8)</f>
        <v>#NUM!</v>
      </c>
      <c r="L8" s="51" t="e">
        <f>INDEX(Nov!C:C,MATCH(M8,Nov!$G:$G,0))</f>
        <v>#NUM!</v>
      </c>
      <c r="M8" s="49" t="e">
        <f>LARGE(Nov!G:G, A8)</f>
        <v>#NUM!</v>
      </c>
      <c r="N8" s="51" t="e">
        <f>INDEX(Dec!C:C,MATCH(O8,Dec!$G:$G,0))</f>
        <v>#NUM!</v>
      </c>
      <c r="O8" s="49" t="e">
        <f>LARGE(Dec!G:G, A8)</f>
        <v>#NUM!</v>
      </c>
      <c r="P8" s="51" t="e">
        <f>INDEX(Jan!C:C,MATCH(Q8,Jan!$G:$G,0))</f>
        <v>#NUM!</v>
      </c>
      <c r="Q8" s="49" t="e">
        <f>LARGE(Jan!G:G, A8)</f>
        <v>#NUM!</v>
      </c>
      <c r="R8" s="51" t="e">
        <f>INDEX(Feb!C:C,MATCH(S8,Feb!$G:$G,0))</f>
        <v>#NUM!</v>
      </c>
      <c r="S8" s="49" t="e">
        <f>LARGE(Feb!G:G, A8)</f>
        <v>#NUM!</v>
      </c>
      <c r="T8" s="51" t="e">
        <f>INDEX(Mar!C:C,MATCH(U8,Mar!$G:$G,0))</f>
        <v>#NUM!</v>
      </c>
      <c r="U8" s="49" t="e">
        <f>LARGE(Mar!G:G, A8)</f>
        <v>#NUM!</v>
      </c>
      <c r="V8" s="51" t="e">
        <f>INDEX(Apr!C:C,MATCH(W8,Apr!$G:$G,0))</f>
        <v>#NUM!</v>
      </c>
      <c r="W8" s="49" t="e">
        <f>LARGE(Apr!G:G, A8)</f>
        <v>#NUM!</v>
      </c>
      <c r="X8" s="51" t="e">
        <f>INDEX(May!C:C,MATCH(Y8,May!$G:$G,0))</f>
        <v>#NUM!</v>
      </c>
      <c r="Y8" s="49" t="e">
        <f>LARGE(May!G:G, A8)</f>
        <v>#NUM!</v>
      </c>
    </row>
    <row r="9" spans="1:25" ht="47.25" customHeight="1" x14ac:dyDescent="0.2">
      <c r="A9" s="55">
        <v>8</v>
      </c>
      <c r="B9" s="48" t="str">
        <f>INDEX(Jun!C:C,MATCH(C9,Jun!$G:$G,0))</f>
        <v>Dui in ipsum semper eget, enim vestibulum nullam ut.</v>
      </c>
      <c r="C9" s="49">
        <f>LARGE(Jun!G:G, A9)</f>
        <v>1.0385756676557801E-2</v>
      </c>
      <c r="D9" s="48" t="str">
        <f>INDEX(Jul!C:C,MATCH(E9,Jul!$G:$G,0))</f>
        <v>Sed pellentesque et commodo, ac maecenas aliquam morbi id posuere, sodales mauris, suscipit dictumst eros tortor quos, vitae diam scelerisque id aptent sed vitae.</v>
      </c>
      <c r="E9" s="49">
        <f>LARGE(Jul!G:G, A9)</f>
        <v>3.1014754591990299E-2</v>
      </c>
      <c r="F9" s="48" t="str">
        <f>INDEX(Aug!C:C,MATCH(G9,Aug!$G:$G,0))</f>
        <v>Ut molestie sed tincidunt nunc, suspendisse ut molestiae, wisi lacus mauris suspendisse tellus, erat vivamus non luctus magna ligula.</v>
      </c>
      <c r="G9" s="49">
        <f>LARGE(Aug!G:G, A9)</f>
        <v>2.48181429182712E-2</v>
      </c>
      <c r="H9" s="48" t="str">
        <f>INDEX(Sep!C:C,MATCH(I9,Sep!$G:$G,0))</f>
        <v>Gravida bibendum id et mi facilisis velit.</v>
      </c>
      <c r="I9" s="49">
        <f>LARGE(Sep!G:G, A9)</f>
        <v>1.6697588126159499E-2</v>
      </c>
      <c r="J9" s="51" t="e">
        <f>INDEX(Oct!C:C,MATCH(K9,Oct!$G:$G,0))</f>
        <v>#NUM!</v>
      </c>
      <c r="K9" s="49" t="e">
        <f>LARGE(Oct!G:G, A9)</f>
        <v>#NUM!</v>
      </c>
      <c r="L9" s="51" t="e">
        <f>INDEX(Nov!C:C,MATCH(M9,Nov!$G:$G,0))</f>
        <v>#NUM!</v>
      </c>
      <c r="M9" s="49" t="e">
        <f>LARGE(Nov!G:G, A9)</f>
        <v>#NUM!</v>
      </c>
      <c r="N9" s="51" t="e">
        <f>INDEX(Dec!C:C,MATCH(O9,Dec!$G:$G,0))</f>
        <v>#NUM!</v>
      </c>
      <c r="O9" s="49" t="e">
        <f>LARGE(Dec!G:G, A9)</f>
        <v>#NUM!</v>
      </c>
      <c r="P9" s="51" t="e">
        <f>INDEX(Jan!C:C,MATCH(Q9,Jan!$G:$G,0))</f>
        <v>#NUM!</v>
      </c>
      <c r="Q9" s="49" t="e">
        <f>LARGE(Jan!G:G, A9)</f>
        <v>#NUM!</v>
      </c>
      <c r="R9" s="51" t="e">
        <f>INDEX(Feb!C:C,MATCH(S9,Feb!$G:$G,0))</f>
        <v>#NUM!</v>
      </c>
      <c r="S9" s="49" t="e">
        <f>LARGE(Feb!G:G, A9)</f>
        <v>#NUM!</v>
      </c>
      <c r="T9" s="51" t="e">
        <f>INDEX(Mar!C:C,MATCH(U9,Mar!$G:$G,0))</f>
        <v>#NUM!</v>
      </c>
      <c r="U9" s="49" t="e">
        <f>LARGE(Mar!G:G, A9)</f>
        <v>#NUM!</v>
      </c>
      <c r="V9" s="51" t="e">
        <f>INDEX(Apr!C:C,MATCH(W9,Apr!$G:$G,0))</f>
        <v>#NUM!</v>
      </c>
      <c r="W9" s="49" t="e">
        <f>LARGE(Apr!G:G, A9)</f>
        <v>#NUM!</v>
      </c>
      <c r="X9" s="51" t="e">
        <f>INDEX(May!C:C,MATCH(Y9,May!$G:$G,0))</f>
        <v>#NUM!</v>
      </c>
      <c r="Y9" s="49" t="e">
        <f>LARGE(May!G:G, A9)</f>
        <v>#NUM!</v>
      </c>
    </row>
    <row r="10" spans="1:25" ht="47.25" customHeight="1" x14ac:dyDescent="0.2">
      <c r="A10" s="55">
        <v>9</v>
      </c>
      <c r="B10" s="48" t="str">
        <f>INDEX(Jun!C:C,MATCH(C10,Jun!$G:$G,0))</f>
        <v>Orci imperdiet cubilia tellus lacus a semper, nisl ante vestibulum cum, non auctor, ac integer orci.</v>
      </c>
      <c r="C10" s="49">
        <f>LARGE(Jun!G:G, A10)</f>
        <v>7.7519379844961196E-3</v>
      </c>
      <c r="D10" s="48" t="str">
        <f>INDEX(Jul!C:C,MATCH(E10,Jul!$G:$G,0))</f>
        <v>Eros ac lectus facilisis, quam quisque.</v>
      </c>
      <c r="E10" s="49">
        <f>LARGE(Jul!G:G, A10)</f>
        <v>3.0934136703997198E-2</v>
      </c>
      <c r="F10" s="48" t="str">
        <f>INDEX(Aug!C:C,MATCH(G10,Aug!$G:$G,0))</f>
        <v>Fugit eros a duis nam integer, nunc tortor integer justo nec augue, orci nibh.</v>
      </c>
      <c r="G10" s="49">
        <f>LARGE(Aug!G:G, A10)</f>
        <v>2.3180343069077399E-2</v>
      </c>
      <c r="H10" s="48" t="str">
        <f>INDEX(Sep!C:C,MATCH(I10,Sep!$G:$G,0))</f>
        <v>Donec possimus ultrices massa, sit magna sit nec sociis, aliquam pede urna, justo porta natoque wisi turpis lacus urna.</v>
      </c>
      <c r="I10" s="49">
        <f>LARGE(Sep!G:G, A10)</f>
        <v>1.4749262536873101E-2</v>
      </c>
      <c r="J10" s="51" t="e">
        <f>INDEX(Oct!C:C,MATCH(K10,Oct!$G:$G,0))</f>
        <v>#NUM!</v>
      </c>
      <c r="K10" s="49" t="e">
        <f>LARGE(Oct!G:G, A10)</f>
        <v>#NUM!</v>
      </c>
      <c r="L10" s="51" t="e">
        <f>INDEX(Nov!C:C,MATCH(M10,Nov!$G:$G,0))</f>
        <v>#NUM!</v>
      </c>
      <c r="M10" s="49" t="e">
        <f>LARGE(Nov!G:G, A10)</f>
        <v>#NUM!</v>
      </c>
      <c r="N10" s="51" t="e">
        <f>INDEX(Dec!C:C,MATCH(O10,Dec!$G:$G,0))</f>
        <v>#NUM!</v>
      </c>
      <c r="O10" s="49" t="e">
        <f>LARGE(Dec!G:G, A10)</f>
        <v>#NUM!</v>
      </c>
      <c r="P10" s="51" t="e">
        <f>INDEX(Jan!C:C,MATCH(Q10,Jan!$G:$G,0))</f>
        <v>#NUM!</v>
      </c>
      <c r="Q10" s="49" t="e">
        <f>LARGE(Jan!G:G, A10)</f>
        <v>#NUM!</v>
      </c>
      <c r="R10" s="51" t="e">
        <f>INDEX(Feb!C:C,MATCH(S10,Feb!$G:$G,0))</f>
        <v>#NUM!</v>
      </c>
      <c r="S10" s="49" t="e">
        <f>LARGE(Feb!G:G, A10)</f>
        <v>#NUM!</v>
      </c>
      <c r="T10" s="51" t="e">
        <f>INDEX(Mar!C:C,MATCH(U10,Mar!$G:$G,0))</f>
        <v>#NUM!</v>
      </c>
      <c r="U10" s="49" t="e">
        <f>LARGE(Mar!G:G, A10)</f>
        <v>#NUM!</v>
      </c>
      <c r="V10" s="51" t="e">
        <f>INDEX(Apr!C:C,MATCH(W10,Apr!$G:$G,0))</f>
        <v>#NUM!</v>
      </c>
      <c r="W10" s="49" t="e">
        <f>LARGE(Apr!G:G, A10)</f>
        <v>#NUM!</v>
      </c>
      <c r="X10" s="51" t="e">
        <f>INDEX(May!C:C,MATCH(Y10,May!$G:$G,0))</f>
        <v>#NUM!</v>
      </c>
      <c r="Y10" s="49" t="e">
        <f>LARGE(May!G:G, A10)</f>
        <v>#NUM!</v>
      </c>
    </row>
    <row r="11" spans="1:25" ht="47.25" customHeight="1" x14ac:dyDescent="0.2">
      <c r="A11" s="55">
        <v>10</v>
      </c>
      <c r="B11" s="48" t="str">
        <f>INDEX(Jun!C:C,MATCH(C11,Jun!$G:$G,0))</f>
        <v>A commodo nec nulla mi, velit volutpat.</v>
      </c>
      <c r="C11" s="49">
        <f>LARGE(Jun!G:G, A11)</f>
        <v>4.4313146233382504E-3</v>
      </c>
      <c r="D11" s="48" t="str">
        <f>INDEX(Jul!C:C,MATCH(E11,Jul!$G:$G,0))</f>
        <v>Viverra diam dolor arcu morbi et a, consequat dolor lectus vivamus pellentesque, illum gravida donec luctus dui viverra, quis elit massa lorem exercitation.</v>
      </c>
      <c r="E11" s="49">
        <f>LARGE(Jul!G:G, A11)</f>
        <v>3.0769230769230702E-2</v>
      </c>
      <c r="F11" s="48" t="str">
        <f>INDEX(Aug!C:C,MATCH(G11,Aug!$G:$G,0))</f>
        <v>Eleifend nunc scelerisque non urna.</v>
      </c>
      <c r="G11" s="49">
        <f>LARGE(Aug!G:G, A11)</f>
        <v>2.2075055187637901E-2</v>
      </c>
      <c r="H11" s="48" t="str">
        <f>INDEX(Sep!C:C,MATCH(I11,Sep!$G:$G,0))</f>
        <v>Placerat sed dolor vel bibendum.</v>
      </c>
      <c r="I11" s="49">
        <f>LARGE(Sep!G:G, A11)</f>
        <v>1.3729977116704799E-2</v>
      </c>
      <c r="J11" s="51" t="e">
        <f>INDEX(Oct!C:C,MATCH(K11,Oct!$G:$G,0))</f>
        <v>#NUM!</v>
      </c>
      <c r="K11" s="49" t="e">
        <f>LARGE(Oct!G:G, A11)</f>
        <v>#NUM!</v>
      </c>
      <c r="L11" s="51" t="e">
        <f>INDEX(Nov!C:C,MATCH(M11,Nov!$G:$G,0))</f>
        <v>#NUM!</v>
      </c>
      <c r="M11" s="49" t="e">
        <f>LARGE(Nov!G:G, A11)</f>
        <v>#NUM!</v>
      </c>
      <c r="N11" s="51" t="e">
        <f>INDEX(Dec!C:C,MATCH(O11,Dec!$G:$G,0))</f>
        <v>#NUM!</v>
      </c>
      <c r="O11" s="49" t="e">
        <f>LARGE(Dec!G:G, A11)</f>
        <v>#NUM!</v>
      </c>
      <c r="P11" s="51" t="e">
        <f>INDEX(Jan!C:C,MATCH(Q11,Jan!$G:$G,0))</f>
        <v>#NUM!</v>
      </c>
      <c r="Q11" s="49" t="e">
        <f>LARGE(Jan!G:G, A11)</f>
        <v>#NUM!</v>
      </c>
      <c r="R11" s="51" t="e">
        <f>INDEX(Feb!C:C,MATCH(S11,Feb!$G:$G,0))</f>
        <v>#NUM!</v>
      </c>
      <c r="S11" s="49" t="e">
        <f>LARGE(Feb!G:G, A11)</f>
        <v>#NUM!</v>
      </c>
      <c r="T11" s="51" t="e">
        <f>INDEX(Mar!C:C,MATCH(U11,Mar!$G:$G,0))</f>
        <v>#NUM!</v>
      </c>
      <c r="U11" s="49" t="e">
        <f>LARGE(Mar!G:G, A11)</f>
        <v>#NUM!</v>
      </c>
      <c r="V11" s="51" t="e">
        <f>INDEX(Apr!C:C,MATCH(W11,Apr!$G:$G,0))</f>
        <v>#NUM!</v>
      </c>
      <c r="W11" s="49" t="e">
        <f>LARGE(Apr!G:G, A11)</f>
        <v>#NUM!</v>
      </c>
      <c r="X11" s="51" t="e">
        <f>INDEX(May!C:C,MATCH(Y11,May!$G:$G,0))</f>
        <v>#NUM!</v>
      </c>
      <c r="Y11" s="49" t="e">
        <f>LARGE(May!G:G, A11)</f>
        <v>#NUM!</v>
      </c>
    </row>
    <row r="33" spans="3:25" ht="47.25" customHeight="1" x14ac:dyDescent="0.2">
      <c r="C33" s="50"/>
      <c r="E33" s="50"/>
      <c r="G33" s="50"/>
      <c r="I33" s="50"/>
      <c r="K33" s="50"/>
      <c r="M33" s="50"/>
      <c r="O33" s="50"/>
      <c r="Q33" s="50"/>
      <c r="S33" s="50"/>
      <c r="U33" s="50"/>
      <c r="W33" s="50"/>
      <c r="Y33" s="50"/>
    </row>
  </sheetData>
  <conditionalFormatting sqref="C2:C11">
    <cfRule type="dataBar" priority="86">
      <dataBar>
        <cfvo type="min"/>
        <cfvo type="max"/>
        <color rgb="FF55ACEE"/>
      </dataBar>
      <extLst>
        <ext xmlns:x14="http://schemas.microsoft.com/office/spreadsheetml/2009/9/main" uri="{B025F937-C7B1-47D3-B67F-A62EFF666E3E}">
          <x14:id>{60916730-A719-442F-BEAA-052057A0264C}</x14:id>
        </ext>
      </extLst>
    </cfRule>
    <cfRule type="dataBar" priority="87">
      <dataBar>
        <cfvo type="min"/>
        <cfvo type="max"/>
        <color rgb="FF008AEF"/>
      </dataBar>
      <extLst>
        <ext xmlns:x14="http://schemas.microsoft.com/office/spreadsheetml/2009/9/main" uri="{B025F937-C7B1-47D3-B67F-A62EFF666E3E}">
          <x14:id>{8F1D6DC6-2CFF-42E8-8A87-3297D924E970}</x14:id>
        </ext>
      </extLst>
    </cfRule>
  </conditionalFormatting>
  <conditionalFormatting sqref="E2:E11">
    <cfRule type="dataBar" priority="78">
      <dataBar>
        <cfvo type="min"/>
        <cfvo type="max"/>
        <color rgb="FF55ACEE"/>
      </dataBar>
      <extLst>
        <ext xmlns:x14="http://schemas.microsoft.com/office/spreadsheetml/2009/9/main" uri="{B025F937-C7B1-47D3-B67F-A62EFF666E3E}">
          <x14:id>{C9DDD2BC-B545-4CF6-A19A-8D79475E639D}</x14:id>
        </ext>
      </extLst>
    </cfRule>
    <cfRule type="dataBar" priority="79">
      <dataBar>
        <cfvo type="min"/>
        <cfvo type="max"/>
        <color rgb="FF008AEF"/>
      </dataBar>
      <extLst>
        <ext xmlns:x14="http://schemas.microsoft.com/office/spreadsheetml/2009/9/main" uri="{B025F937-C7B1-47D3-B67F-A62EFF666E3E}">
          <x14:id>{9ADF8E8B-E122-43DF-AB52-BC4BF63064A4}</x14:id>
        </ext>
      </extLst>
    </cfRule>
  </conditionalFormatting>
  <conditionalFormatting sqref="G2:G11">
    <cfRule type="dataBar" priority="76">
      <dataBar>
        <cfvo type="min"/>
        <cfvo type="max"/>
        <color rgb="FF55ACEE"/>
      </dataBar>
      <extLst>
        <ext xmlns:x14="http://schemas.microsoft.com/office/spreadsheetml/2009/9/main" uri="{B025F937-C7B1-47D3-B67F-A62EFF666E3E}">
          <x14:id>{8E49CBAA-E340-4855-88E4-8A6EA5DE03A9}</x14:id>
        </ext>
      </extLst>
    </cfRule>
    <cfRule type="dataBar" priority="77">
      <dataBar>
        <cfvo type="min"/>
        <cfvo type="max"/>
        <color rgb="FF008AEF"/>
      </dataBar>
      <extLst>
        <ext xmlns:x14="http://schemas.microsoft.com/office/spreadsheetml/2009/9/main" uri="{B025F937-C7B1-47D3-B67F-A62EFF666E3E}">
          <x14:id>{C5A88B73-187B-4435-820D-3141CB31BE08}</x14:id>
        </ext>
      </extLst>
    </cfRule>
  </conditionalFormatting>
  <conditionalFormatting sqref="I2:I11">
    <cfRule type="dataBar" priority="74">
      <dataBar>
        <cfvo type="min"/>
        <cfvo type="max"/>
        <color rgb="FF55ACEE"/>
      </dataBar>
      <extLst>
        <ext xmlns:x14="http://schemas.microsoft.com/office/spreadsheetml/2009/9/main" uri="{B025F937-C7B1-47D3-B67F-A62EFF666E3E}">
          <x14:id>{B0262E69-CDAE-4A8D-8CA7-01071DED6BF4}</x14:id>
        </ext>
      </extLst>
    </cfRule>
    <cfRule type="dataBar" priority="75">
      <dataBar>
        <cfvo type="min"/>
        <cfvo type="max"/>
        <color rgb="FF008AEF"/>
      </dataBar>
      <extLst>
        <ext xmlns:x14="http://schemas.microsoft.com/office/spreadsheetml/2009/9/main" uri="{B025F937-C7B1-47D3-B67F-A62EFF666E3E}">
          <x14:id>{A2EE2A4F-1CB4-4A03-9854-4B50DC4ACF10}</x14:id>
        </ext>
      </extLst>
    </cfRule>
  </conditionalFormatting>
  <conditionalFormatting sqref="J2:J11">
    <cfRule type="containsErrors" dxfId="15" priority="50">
      <formula>ISERROR(J2)</formula>
    </cfRule>
  </conditionalFormatting>
  <conditionalFormatting sqref="K2:K11">
    <cfRule type="dataBar" priority="47">
      <dataBar>
        <cfvo type="min"/>
        <cfvo type="max"/>
        <color rgb="FF55ACEE"/>
      </dataBar>
      <extLst>
        <ext xmlns:x14="http://schemas.microsoft.com/office/spreadsheetml/2009/9/main" uri="{B025F937-C7B1-47D3-B67F-A62EFF666E3E}">
          <x14:id>{7C0C342C-7366-4731-8B60-F0B93DDEFEA9}</x14:id>
        </ext>
      </extLst>
    </cfRule>
    <cfRule type="dataBar" priority="48">
      <dataBar>
        <cfvo type="min"/>
        <cfvo type="max"/>
        <color rgb="FF008AEF"/>
      </dataBar>
      <extLst>
        <ext xmlns:x14="http://schemas.microsoft.com/office/spreadsheetml/2009/9/main" uri="{B025F937-C7B1-47D3-B67F-A62EFF666E3E}">
          <x14:id>{6AF01B20-D697-4396-AA5B-95DF224EB076}</x14:id>
        </ext>
      </extLst>
    </cfRule>
  </conditionalFormatting>
  <conditionalFormatting sqref="K2:K11">
    <cfRule type="containsErrors" dxfId="14" priority="49">
      <formula>ISERROR(K2)</formula>
    </cfRule>
  </conditionalFormatting>
  <conditionalFormatting sqref="O2:O11">
    <cfRule type="containsErrors" dxfId="13" priority="23">
      <formula>ISERROR(O2)</formula>
    </cfRule>
  </conditionalFormatting>
  <conditionalFormatting sqref="N2:N11">
    <cfRule type="containsErrors" dxfId="12" priority="24">
      <formula>ISERROR(N2)</formula>
    </cfRule>
  </conditionalFormatting>
  <conditionalFormatting sqref="M2:M11">
    <cfRule type="containsErrors" dxfId="11" priority="27">
      <formula>ISERROR(M2)</formula>
    </cfRule>
  </conditionalFormatting>
  <conditionalFormatting sqref="L2:L11">
    <cfRule type="containsErrors" dxfId="10" priority="28">
      <formula>ISERROR(L2)</formula>
    </cfRule>
  </conditionalFormatting>
  <conditionalFormatting sqref="M2:M11">
    <cfRule type="dataBar" priority="25">
      <dataBar>
        <cfvo type="min"/>
        <cfvo type="max"/>
        <color rgb="FF55ACEE"/>
      </dataBar>
      <extLst>
        <ext xmlns:x14="http://schemas.microsoft.com/office/spreadsheetml/2009/9/main" uri="{B025F937-C7B1-47D3-B67F-A62EFF666E3E}">
          <x14:id>{DBAF36D3-825E-4772-8125-3F9324F5ADE6}</x14:id>
        </ext>
      </extLst>
    </cfRule>
    <cfRule type="dataBar" priority="26">
      <dataBar>
        <cfvo type="min"/>
        <cfvo type="max"/>
        <color rgb="FF008AEF"/>
      </dataBar>
      <extLst>
        <ext xmlns:x14="http://schemas.microsoft.com/office/spreadsheetml/2009/9/main" uri="{B025F937-C7B1-47D3-B67F-A62EFF666E3E}">
          <x14:id>{25B72ED3-C512-460F-BE74-0EB6C766E6EB}</x14:id>
        </ext>
      </extLst>
    </cfRule>
  </conditionalFormatting>
  <conditionalFormatting sqref="O2:O11">
    <cfRule type="dataBar" priority="21">
      <dataBar>
        <cfvo type="min"/>
        <cfvo type="max"/>
        <color rgb="FF55ACEE"/>
      </dataBar>
      <extLst>
        <ext xmlns:x14="http://schemas.microsoft.com/office/spreadsheetml/2009/9/main" uri="{B025F937-C7B1-47D3-B67F-A62EFF666E3E}">
          <x14:id>{8104A6A3-DFB7-454C-8E5F-923A6F8F7756}</x14:id>
        </ext>
      </extLst>
    </cfRule>
    <cfRule type="dataBar" priority="22">
      <dataBar>
        <cfvo type="min"/>
        <cfvo type="max"/>
        <color rgb="FF008AEF"/>
      </dataBar>
      <extLst>
        <ext xmlns:x14="http://schemas.microsoft.com/office/spreadsheetml/2009/9/main" uri="{B025F937-C7B1-47D3-B67F-A62EFF666E3E}">
          <x14:id>{A1908934-0C8E-46BB-BDDF-F43AC28D1E76}</x14:id>
        </ext>
      </extLst>
    </cfRule>
  </conditionalFormatting>
  <conditionalFormatting sqref="P2:P11">
    <cfRule type="containsErrors" dxfId="9" priority="20">
      <formula>ISERROR(P2)</formula>
    </cfRule>
  </conditionalFormatting>
  <conditionalFormatting sqref="Q2:Q11">
    <cfRule type="dataBar" priority="17">
      <dataBar>
        <cfvo type="min"/>
        <cfvo type="max"/>
        <color rgb="FF55ACEE"/>
      </dataBar>
      <extLst>
        <ext xmlns:x14="http://schemas.microsoft.com/office/spreadsheetml/2009/9/main" uri="{B025F937-C7B1-47D3-B67F-A62EFF666E3E}">
          <x14:id>{96F584FD-0B13-498D-B156-FC2959B55719}</x14:id>
        </ext>
      </extLst>
    </cfRule>
    <cfRule type="dataBar" priority="18">
      <dataBar>
        <cfvo type="min"/>
        <cfvo type="max"/>
        <color rgb="FF008AEF"/>
      </dataBar>
      <extLst>
        <ext xmlns:x14="http://schemas.microsoft.com/office/spreadsheetml/2009/9/main" uri="{B025F937-C7B1-47D3-B67F-A62EFF666E3E}">
          <x14:id>{C44CCFC5-6BAE-4DC0-8997-1DD8A6729BBB}</x14:id>
        </ext>
      </extLst>
    </cfRule>
  </conditionalFormatting>
  <conditionalFormatting sqref="Q2:Q11">
    <cfRule type="containsErrors" dxfId="8" priority="19">
      <formula>ISERROR(Q2)</formula>
    </cfRule>
  </conditionalFormatting>
  <conditionalFormatting sqref="R2:R11">
    <cfRule type="containsErrors" dxfId="7" priority="16">
      <formula>ISERROR(R2)</formula>
    </cfRule>
  </conditionalFormatting>
  <conditionalFormatting sqref="S2:S11">
    <cfRule type="dataBar" priority="13">
      <dataBar>
        <cfvo type="min"/>
        <cfvo type="max"/>
        <color rgb="FF55ACEE"/>
      </dataBar>
      <extLst>
        <ext xmlns:x14="http://schemas.microsoft.com/office/spreadsheetml/2009/9/main" uri="{B025F937-C7B1-47D3-B67F-A62EFF666E3E}">
          <x14:id>{635D41F9-BFED-47D3-BA65-F1F17C591B61}</x14:id>
        </ext>
      </extLst>
    </cfRule>
    <cfRule type="dataBar" priority="14">
      <dataBar>
        <cfvo type="min"/>
        <cfvo type="max"/>
        <color rgb="FF008AEF"/>
      </dataBar>
      <extLst>
        <ext xmlns:x14="http://schemas.microsoft.com/office/spreadsheetml/2009/9/main" uri="{B025F937-C7B1-47D3-B67F-A62EFF666E3E}">
          <x14:id>{99990114-3F53-446D-82BD-DD73E5461B4C}</x14:id>
        </ext>
      </extLst>
    </cfRule>
  </conditionalFormatting>
  <conditionalFormatting sqref="S2:S11">
    <cfRule type="containsErrors" dxfId="6" priority="15">
      <formula>ISERROR(S2)</formula>
    </cfRule>
  </conditionalFormatting>
  <conditionalFormatting sqref="T2:T11">
    <cfRule type="containsErrors" dxfId="5" priority="12">
      <formula>ISERROR(T2)</formula>
    </cfRule>
  </conditionalFormatting>
  <conditionalFormatting sqref="U2:U11">
    <cfRule type="dataBar" priority="9">
      <dataBar>
        <cfvo type="min"/>
        <cfvo type="max"/>
        <color rgb="FF55ACEE"/>
      </dataBar>
      <extLst>
        <ext xmlns:x14="http://schemas.microsoft.com/office/spreadsheetml/2009/9/main" uri="{B025F937-C7B1-47D3-B67F-A62EFF666E3E}">
          <x14:id>{AED43365-4FD7-41F2-BFB8-3ECD54B02934}</x14:id>
        </ext>
      </extLst>
    </cfRule>
    <cfRule type="dataBar" priority="10">
      <dataBar>
        <cfvo type="min"/>
        <cfvo type="max"/>
        <color rgb="FF008AEF"/>
      </dataBar>
      <extLst>
        <ext xmlns:x14="http://schemas.microsoft.com/office/spreadsheetml/2009/9/main" uri="{B025F937-C7B1-47D3-B67F-A62EFF666E3E}">
          <x14:id>{F041CB20-04B6-4707-82ED-6AEF43ECF2A8}</x14:id>
        </ext>
      </extLst>
    </cfRule>
  </conditionalFormatting>
  <conditionalFormatting sqref="U2:U11">
    <cfRule type="containsErrors" dxfId="4" priority="11">
      <formula>ISERROR(U2)</formula>
    </cfRule>
  </conditionalFormatting>
  <conditionalFormatting sqref="V2:V11">
    <cfRule type="containsErrors" dxfId="3" priority="8">
      <formula>ISERROR(V2)</formula>
    </cfRule>
  </conditionalFormatting>
  <conditionalFormatting sqref="W2:W11">
    <cfRule type="dataBar" priority="5">
      <dataBar>
        <cfvo type="min"/>
        <cfvo type="max"/>
        <color rgb="FF55ACEE"/>
      </dataBar>
      <extLst>
        <ext xmlns:x14="http://schemas.microsoft.com/office/spreadsheetml/2009/9/main" uri="{B025F937-C7B1-47D3-B67F-A62EFF666E3E}">
          <x14:id>{779C48BF-BF1C-4CEF-AD87-A889125AA922}</x14:id>
        </ext>
      </extLst>
    </cfRule>
    <cfRule type="dataBar" priority="6">
      <dataBar>
        <cfvo type="min"/>
        <cfvo type="max"/>
        <color rgb="FF008AEF"/>
      </dataBar>
      <extLst>
        <ext xmlns:x14="http://schemas.microsoft.com/office/spreadsheetml/2009/9/main" uri="{B025F937-C7B1-47D3-B67F-A62EFF666E3E}">
          <x14:id>{8F598787-60E2-4C91-B2A0-34457A3D1BC5}</x14:id>
        </ext>
      </extLst>
    </cfRule>
  </conditionalFormatting>
  <conditionalFormatting sqref="W2:W11">
    <cfRule type="containsErrors" dxfId="2" priority="7">
      <formula>ISERROR(W2)</formula>
    </cfRule>
  </conditionalFormatting>
  <conditionalFormatting sqref="X2:X11">
    <cfRule type="containsErrors" dxfId="1" priority="4">
      <formula>ISERROR(X2)</formula>
    </cfRule>
  </conditionalFormatting>
  <conditionalFormatting sqref="Y2:Y11">
    <cfRule type="dataBar" priority="1">
      <dataBar>
        <cfvo type="min"/>
        <cfvo type="max"/>
        <color rgb="FF55ACEE"/>
      </dataBar>
      <extLst>
        <ext xmlns:x14="http://schemas.microsoft.com/office/spreadsheetml/2009/9/main" uri="{B025F937-C7B1-47D3-B67F-A62EFF666E3E}">
          <x14:id>{A52F0CCC-4FB5-4F50-8296-E5A26B369D5A}</x14:id>
        </ext>
      </extLst>
    </cfRule>
    <cfRule type="dataBar" priority="2">
      <dataBar>
        <cfvo type="min"/>
        <cfvo type="max"/>
        <color rgb="FF008AEF"/>
      </dataBar>
      <extLst>
        <ext xmlns:x14="http://schemas.microsoft.com/office/spreadsheetml/2009/9/main" uri="{B025F937-C7B1-47D3-B67F-A62EFF666E3E}">
          <x14:id>{A740ADFE-DF49-4AE5-989D-3AF840512C52}</x14:id>
        </ext>
      </extLst>
    </cfRule>
  </conditionalFormatting>
  <conditionalFormatting sqref="Y2:Y11">
    <cfRule type="containsErrors" dxfId="0" priority="3">
      <formula>ISERROR(Y2)</formula>
    </cfRule>
  </conditionalFormatting>
  <pageMargins left="0.7" right="0.7" top="0.75" bottom="0.75" header="0.3" footer="0.3"/>
  <pageSetup paperSize="9" orientation="portrait" verticalDpi="0" r:id="rId1"/>
  <ignoredErrors>
    <ignoredError sqref="J3:K11 J2:K2 O2 O3:O11 W2 W3:W11 S2 S3:S11 M3:M11 M2 L3:L11 L2 N2 N3:N11 Q3:Q11 Q2 P3:P11 P2 R2 R3:R11 U3:U11 T2:U2 T3:T11 Y3:Y11 Y2 X3:X11 X2 V2:V11" evalError="1"/>
  </ignoredErrors>
  <extLst>
    <ext xmlns:x14="http://schemas.microsoft.com/office/spreadsheetml/2009/9/main" uri="{78C0D931-6437-407d-A8EE-F0AAD7539E65}">
      <x14:conditionalFormattings>
        <x14:conditionalFormatting xmlns:xm="http://schemas.microsoft.com/office/excel/2006/main">
          <x14:cfRule type="dataBar" id="{60916730-A719-442F-BEAA-052057A0264C}">
            <x14:dataBar minLength="0" maxLength="100" gradient="0">
              <x14:cfvo type="autoMin"/>
              <x14:cfvo type="autoMax"/>
              <x14:negativeFillColor rgb="FFFF0000"/>
              <x14:axisColor rgb="FF000000"/>
            </x14:dataBar>
          </x14:cfRule>
          <x14:cfRule type="dataBar" id="{8F1D6DC6-2CFF-42E8-8A87-3297D924E970}">
            <x14:dataBar minLength="0" maxLength="100" gradient="0">
              <x14:cfvo type="autoMin"/>
              <x14:cfvo type="autoMax"/>
              <x14:negativeFillColor rgb="FFFF0000"/>
              <x14:axisColor rgb="FF000000"/>
            </x14:dataBar>
          </x14:cfRule>
          <xm:sqref>C2:C11</xm:sqref>
        </x14:conditionalFormatting>
        <x14:conditionalFormatting xmlns:xm="http://schemas.microsoft.com/office/excel/2006/main">
          <x14:cfRule type="dataBar" id="{C9DDD2BC-B545-4CF6-A19A-8D79475E639D}">
            <x14:dataBar minLength="0" maxLength="100" gradient="0">
              <x14:cfvo type="autoMin"/>
              <x14:cfvo type="autoMax"/>
              <x14:negativeFillColor rgb="FFFF0000"/>
              <x14:axisColor rgb="FF000000"/>
            </x14:dataBar>
          </x14:cfRule>
          <x14:cfRule type="dataBar" id="{9ADF8E8B-E122-43DF-AB52-BC4BF63064A4}">
            <x14:dataBar minLength="0" maxLength="100" gradient="0">
              <x14:cfvo type="autoMin"/>
              <x14:cfvo type="autoMax"/>
              <x14:negativeFillColor rgb="FFFF0000"/>
              <x14:axisColor rgb="FF000000"/>
            </x14:dataBar>
          </x14:cfRule>
          <xm:sqref>E2:E11</xm:sqref>
        </x14:conditionalFormatting>
        <x14:conditionalFormatting xmlns:xm="http://schemas.microsoft.com/office/excel/2006/main">
          <x14:cfRule type="dataBar" id="{8E49CBAA-E340-4855-88E4-8A6EA5DE03A9}">
            <x14:dataBar minLength="0" maxLength="100" gradient="0">
              <x14:cfvo type="autoMin"/>
              <x14:cfvo type="autoMax"/>
              <x14:negativeFillColor rgb="FFFF0000"/>
              <x14:axisColor rgb="FF000000"/>
            </x14:dataBar>
          </x14:cfRule>
          <x14:cfRule type="dataBar" id="{C5A88B73-187B-4435-820D-3141CB31BE08}">
            <x14:dataBar minLength="0" maxLength="100" gradient="0">
              <x14:cfvo type="autoMin"/>
              <x14:cfvo type="autoMax"/>
              <x14:negativeFillColor rgb="FFFF0000"/>
              <x14:axisColor rgb="FF000000"/>
            </x14:dataBar>
          </x14:cfRule>
          <xm:sqref>G2:G11</xm:sqref>
        </x14:conditionalFormatting>
        <x14:conditionalFormatting xmlns:xm="http://schemas.microsoft.com/office/excel/2006/main">
          <x14:cfRule type="dataBar" id="{B0262E69-CDAE-4A8D-8CA7-01071DED6BF4}">
            <x14:dataBar minLength="0" maxLength="100" gradient="0">
              <x14:cfvo type="autoMin"/>
              <x14:cfvo type="autoMax"/>
              <x14:negativeFillColor rgb="FFFF0000"/>
              <x14:axisColor rgb="FF000000"/>
            </x14:dataBar>
          </x14:cfRule>
          <x14:cfRule type="dataBar" id="{A2EE2A4F-1CB4-4A03-9854-4B50DC4ACF10}">
            <x14:dataBar minLength="0" maxLength="100" gradient="0">
              <x14:cfvo type="autoMin"/>
              <x14:cfvo type="autoMax"/>
              <x14:negativeFillColor rgb="FFFF0000"/>
              <x14:axisColor rgb="FF000000"/>
            </x14:dataBar>
          </x14:cfRule>
          <xm:sqref>I2:I11</xm:sqref>
        </x14:conditionalFormatting>
        <x14:conditionalFormatting xmlns:xm="http://schemas.microsoft.com/office/excel/2006/main">
          <x14:cfRule type="dataBar" id="{7C0C342C-7366-4731-8B60-F0B93DDEFEA9}">
            <x14:dataBar minLength="0" maxLength="100" gradient="0">
              <x14:cfvo type="autoMin"/>
              <x14:cfvo type="autoMax"/>
              <x14:negativeFillColor rgb="FFFF0000"/>
              <x14:axisColor rgb="FF000000"/>
            </x14:dataBar>
          </x14:cfRule>
          <x14:cfRule type="dataBar" id="{6AF01B20-D697-4396-AA5B-95DF224EB076}">
            <x14:dataBar minLength="0" maxLength="100" gradient="0">
              <x14:cfvo type="autoMin"/>
              <x14:cfvo type="autoMax"/>
              <x14:negativeFillColor rgb="FFFF0000"/>
              <x14:axisColor rgb="FF000000"/>
            </x14:dataBar>
          </x14:cfRule>
          <xm:sqref>K2:K11</xm:sqref>
        </x14:conditionalFormatting>
        <x14:conditionalFormatting xmlns:xm="http://schemas.microsoft.com/office/excel/2006/main">
          <x14:cfRule type="dataBar" id="{DBAF36D3-825E-4772-8125-3F9324F5ADE6}">
            <x14:dataBar minLength="0" maxLength="100" gradient="0">
              <x14:cfvo type="autoMin"/>
              <x14:cfvo type="autoMax"/>
              <x14:negativeFillColor rgb="FFFF0000"/>
              <x14:axisColor rgb="FF000000"/>
            </x14:dataBar>
          </x14:cfRule>
          <x14:cfRule type="dataBar" id="{25B72ED3-C512-460F-BE74-0EB6C766E6EB}">
            <x14:dataBar minLength="0" maxLength="100" gradient="0">
              <x14:cfvo type="autoMin"/>
              <x14:cfvo type="autoMax"/>
              <x14:negativeFillColor rgb="FFFF0000"/>
              <x14:axisColor rgb="FF000000"/>
            </x14:dataBar>
          </x14:cfRule>
          <xm:sqref>M2:M11</xm:sqref>
        </x14:conditionalFormatting>
        <x14:conditionalFormatting xmlns:xm="http://schemas.microsoft.com/office/excel/2006/main">
          <x14:cfRule type="dataBar" id="{8104A6A3-DFB7-454C-8E5F-923A6F8F7756}">
            <x14:dataBar minLength="0" maxLength="100" gradient="0">
              <x14:cfvo type="autoMin"/>
              <x14:cfvo type="autoMax"/>
              <x14:negativeFillColor rgb="FFFF0000"/>
              <x14:axisColor rgb="FF000000"/>
            </x14:dataBar>
          </x14:cfRule>
          <x14:cfRule type="dataBar" id="{A1908934-0C8E-46BB-BDDF-F43AC28D1E76}">
            <x14:dataBar minLength="0" maxLength="100" gradient="0">
              <x14:cfvo type="autoMin"/>
              <x14:cfvo type="autoMax"/>
              <x14:negativeFillColor rgb="FFFF0000"/>
              <x14:axisColor rgb="FF000000"/>
            </x14:dataBar>
          </x14:cfRule>
          <xm:sqref>O2:O11</xm:sqref>
        </x14:conditionalFormatting>
        <x14:conditionalFormatting xmlns:xm="http://schemas.microsoft.com/office/excel/2006/main">
          <x14:cfRule type="dataBar" id="{96F584FD-0B13-498D-B156-FC2959B55719}">
            <x14:dataBar minLength="0" maxLength="100" gradient="0">
              <x14:cfvo type="autoMin"/>
              <x14:cfvo type="autoMax"/>
              <x14:negativeFillColor rgb="FFFF0000"/>
              <x14:axisColor rgb="FF000000"/>
            </x14:dataBar>
          </x14:cfRule>
          <x14:cfRule type="dataBar" id="{C44CCFC5-6BAE-4DC0-8997-1DD8A6729BBB}">
            <x14:dataBar minLength="0" maxLength="100" gradient="0">
              <x14:cfvo type="autoMin"/>
              <x14:cfvo type="autoMax"/>
              <x14:negativeFillColor rgb="FFFF0000"/>
              <x14:axisColor rgb="FF000000"/>
            </x14:dataBar>
          </x14:cfRule>
          <xm:sqref>Q2:Q11</xm:sqref>
        </x14:conditionalFormatting>
        <x14:conditionalFormatting xmlns:xm="http://schemas.microsoft.com/office/excel/2006/main">
          <x14:cfRule type="dataBar" id="{635D41F9-BFED-47D3-BA65-F1F17C591B61}">
            <x14:dataBar minLength="0" maxLength="100" gradient="0">
              <x14:cfvo type="autoMin"/>
              <x14:cfvo type="autoMax"/>
              <x14:negativeFillColor rgb="FFFF0000"/>
              <x14:axisColor rgb="FF000000"/>
            </x14:dataBar>
          </x14:cfRule>
          <x14:cfRule type="dataBar" id="{99990114-3F53-446D-82BD-DD73E5461B4C}">
            <x14:dataBar minLength="0" maxLength="100" gradient="0">
              <x14:cfvo type="autoMin"/>
              <x14:cfvo type="autoMax"/>
              <x14:negativeFillColor rgb="FFFF0000"/>
              <x14:axisColor rgb="FF000000"/>
            </x14:dataBar>
          </x14:cfRule>
          <xm:sqref>S2:S11</xm:sqref>
        </x14:conditionalFormatting>
        <x14:conditionalFormatting xmlns:xm="http://schemas.microsoft.com/office/excel/2006/main">
          <x14:cfRule type="dataBar" id="{AED43365-4FD7-41F2-BFB8-3ECD54B02934}">
            <x14:dataBar minLength="0" maxLength="100" gradient="0">
              <x14:cfvo type="autoMin"/>
              <x14:cfvo type="autoMax"/>
              <x14:negativeFillColor rgb="FFFF0000"/>
              <x14:axisColor rgb="FF000000"/>
            </x14:dataBar>
          </x14:cfRule>
          <x14:cfRule type="dataBar" id="{F041CB20-04B6-4707-82ED-6AEF43ECF2A8}">
            <x14:dataBar minLength="0" maxLength="100" gradient="0">
              <x14:cfvo type="autoMin"/>
              <x14:cfvo type="autoMax"/>
              <x14:negativeFillColor rgb="FFFF0000"/>
              <x14:axisColor rgb="FF000000"/>
            </x14:dataBar>
          </x14:cfRule>
          <xm:sqref>U2:U11</xm:sqref>
        </x14:conditionalFormatting>
        <x14:conditionalFormatting xmlns:xm="http://schemas.microsoft.com/office/excel/2006/main">
          <x14:cfRule type="dataBar" id="{779C48BF-BF1C-4CEF-AD87-A889125AA922}">
            <x14:dataBar minLength="0" maxLength="100" gradient="0">
              <x14:cfvo type="autoMin"/>
              <x14:cfvo type="autoMax"/>
              <x14:negativeFillColor rgb="FFFF0000"/>
              <x14:axisColor rgb="FF000000"/>
            </x14:dataBar>
          </x14:cfRule>
          <x14:cfRule type="dataBar" id="{8F598787-60E2-4C91-B2A0-34457A3D1BC5}">
            <x14:dataBar minLength="0" maxLength="100" gradient="0">
              <x14:cfvo type="autoMin"/>
              <x14:cfvo type="autoMax"/>
              <x14:negativeFillColor rgb="FFFF0000"/>
              <x14:axisColor rgb="FF000000"/>
            </x14:dataBar>
          </x14:cfRule>
          <xm:sqref>W2:W11</xm:sqref>
        </x14:conditionalFormatting>
        <x14:conditionalFormatting xmlns:xm="http://schemas.microsoft.com/office/excel/2006/main">
          <x14:cfRule type="dataBar" id="{A52F0CCC-4FB5-4F50-8296-E5A26B369D5A}">
            <x14:dataBar minLength="0" maxLength="100" gradient="0">
              <x14:cfvo type="autoMin"/>
              <x14:cfvo type="autoMax"/>
              <x14:negativeFillColor rgb="FFFF0000"/>
              <x14:axisColor rgb="FF000000"/>
            </x14:dataBar>
          </x14:cfRule>
          <x14:cfRule type="dataBar" id="{A740ADFE-DF49-4AE5-989D-3AF840512C52}">
            <x14:dataBar minLength="0" maxLength="100" gradient="0">
              <x14:cfvo type="autoMin"/>
              <x14:cfvo type="autoMax"/>
              <x14:negativeFillColor rgb="FFFF0000"/>
              <x14:axisColor rgb="FF000000"/>
            </x14:dataBar>
          </x14:cfRule>
          <xm:sqref>Y2:Y11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3"/>
  <sheetViews>
    <sheetView workbookViewId="0">
      <selection activeCell="C22" sqref="C22"/>
    </sheetView>
  </sheetViews>
  <sheetFormatPr defaultRowHeight="15" x14ac:dyDescent="0.25"/>
  <cols>
    <col min="3" max="3" width="83.28515625" customWidth="1"/>
    <col min="6" max="6" width="18.7109375" customWidth="1"/>
  </cols>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2" spans="1:41" x14ac:dyDescent="0.25">
      <c r="A2">
        <v>4E+20</v>
      </c>
      <c r="B2" t="s">
        <v>116</v>
      </c>
      <c r="C2" t="s">
        <v>106</v>
      </c>
      <c r="D2" t="s">
        <v>81</v>
      </c>
      <c r="E2">
        <v>1341</v>
      </c>
      <c r="F2">
        <v>22</v>
      </c>
      <c r="G2">
        <v>1.64056674123788E-2</v>
      </c>
      <c r="H2">
        <v>2</v>
      </c>
      <c r="I2">
        <v>1</v>
      </c>
      <c r="J2">
        <v>1</v>
      </c>
      <c r="K2">
        <v>1</v>
      </c>
      <c r="L2">
        <v>4</v>
      </c>
      <c r="M2">
        <v>0</v>
      </c>
      <c r="N2">
        <v>8</v>
      </c>
      <c r="O2">
        <v>0</v>
      </c>
      <c r="P2">
        <v>5</v>
      </c>
      <c r="Q2">
        <v>0</v>
      </c>
      <c r="R2">
        <v>0</v>
      </c>
      <c r="S2">
        <v>0</v>
      </c>
      <c r="T2">
        <v>0</v>
      </c>
      <c r="U2">
        <v>0</v>
      </c>
      <c r="V2" t="s">
        <v>40</v>
      </c>
      <c r="W2" t="s">
        <v>40</v>
      </c>
      <c r="X2" t="s">
        <v>40</v>
      </c>
      <c r="Y2" t="s">
        <v>40</v>
      </c>
      <c r="Z2" t="s">
        <v>40</v>
      </c>
      <c r="AA2" t="s">
        <v>40</v>
      </c>
      <c r="AB2" t="s">
        <v>40</v>
      </c>
      <c r="AC2" t="s">
        <v>40</v>
      </c>
      <c r="AD2" t="s">
        <v>40</v>
      </c>
      <c r="AE2" t="s">
        <v>40</v>
      </c>
      <c r="AF2" t="s">
        <v>40</v>
      </c>
      <c r="AG2" t="s">
        <v>40</v>
      </c>
      <c r="AH2" t="s">
        <v>40</v>
      </c>
      <c r="AI2" t="s">
        <v>40</v>
      </c>
      <c r="AJ2" t="s">
        <v>40</v>
      </c>
      <c r="AK2" t="s">
        <v>40</v>
      </c>
      <c r="AL2" t="s">
        <v>40</v>
      </c>
    </row>
    <row r="3" spans="1:41" x14ac:dyDescent="0.25">
      <c r="A3">
        <v>4E+20</v>
      </c>
      <c r="B3" t="s">
        <v>116</v>
      </c>
      <c r="C3" t="s">
        <v>107</v>
      </c>
      <c r="D3" t="s">
        <v>117</v>
      </c>
      <c r="E3">
        <v>1899</v>
      </c>
      <c r="F3">
        <v>39</v>
      </c>
      <c r="G3">
        <v>2.05371248025276E-2</v>
      </c>
      <c r="H3">
        <v>6</v>
      </c>
      <c r="I3">
        <v>0</v>
      </c>
      <c r="J3">
        <v>6</v>
      </c>
      <c r="K3">
        <v>6</v>
      </c>
      <c r="L3">
        <v>8</v>
      </c>
      <c r="M3">
        <v>0</v>
      </c>
      <c r="N3">
        <v>2</v>
      </c>
      <c r="O3">
        <v>0</v>
      </c>
      <c r="P3">
        <v>11</v>
      </c>
      <c r="Q3">
        <v>0</v>
      </c>
      <c r="R3">
        <v>0</v>
      </c>
      <c r="S3">
        <v>0</v>
      </c>
      <c r="T3">
        <v>0</v>
      </c>
      <c r="U3">
        <v>0</v>
      </c>
      <c r="V3" t="s">
        <v>40</v>
      </c>
      <c r="W3" t="s">
        <v>40</v>
      </c>
      <c r="X3" t="s">
        <v>40</v>
      </c>
      <c r="Y3" t="s">
        <v>40</v>
      </c>
      <c r="Z3" t="s">
        <v>40</v>
      </c>
      <c r="AA3" t="s">
        <v>40</v>
      </c>
      <c r="AB3" t="s">
        <v>40</v>
      </c>
      <c r="AC3" t="s">
        <v>40</v>
      </c>
      <c r="AD3" t="s">
        <v>40</v>
      </c>
      <c r="AE3" t="s">
        <v>40</v>
      </c>
      <c r="AF3" t="s">
        <v>40</v>
      </c>
      <c r="AG3" t="s">
        <v>40</v>
      </c>
      <c r="AH3" t="s">
        <v>40</v>
      </c>
      <c r="AI3" t="s">
        <v>40</v>
      </c>
      <c r="AJ3" t="s">
        <v>40</v>
      </c>
      <c r="AK3" t="s">
        <v>40</v>
      </c>
      <c r="AL3" t="s">
        <v>40</v>
      </c>
    </row>
    <row r="4" spans="1:41" x14ac:dyDescent="0.25">
      <c r="A4">
        <v>4E+20</v>
      </c>
      <c r="B4" t="s">
        <v>116</v>
      </c>
      <c r="C4" t="s">
        <v>108</v>
      </c>
      <c r="D4" t="s">
        <v>118</v>
      </c>
      <c r="E4">
        <v>677</v>
      </c>
      <c r="F4">
        <v>3</v>
      </c>
      <c r="G4">
        <v>4.4313146233382504E-3</v>
      </c>
      <c r="H4">
        <v>0</v>
      </c>
      <c r="I4">
        <v>0</v>
      </c>
      <c r="J4">
        <v>0</v>
      </c>
      <c r="K4">
        <v>0</v>
      </c>
      <c r="L4">
        <v>3</v>
      </c>
      <c r="M4">
        <v>0</v>
      </c>
      <c r="N4">
        <v>0</v>
      </c>
      <c r="O4">
        <v>0</v>
      </c>
      <c r="P4">
        <v>0</v>
      </c>
      <c r="Q4">
        <v>0</v>
      </c>
      <c r="R4">
        <v>0</v>
      </c>
      <c r="S4">
        <v>0</v>
      </c>
      <c r="T4">
        <v>0</v>
      </c>
      <c r="U4">
        <v>0</v>
      </c>
      <c r="V4" t="s">
        <v>40</v>
      </c>
      <c r="W4" t="s">
        <v>40</v>
      </c>
      <c r="X4" t="s">
        <v>40</v>
      </c>
      <c r="Y4" t="s">
        <v>40</v>
      </c>
      <c r="Z4" t="s">
        <v>40</v>
      </c>
      <c r="AA4" t="s">
        <v>40</v>
      </c>
      <c r="AB4" t="s">
        <v>40</v>
      </c>
      <c r="AC4" t="s">
        <v>40</v>
      </c>
      <c r="AD4" t="s">
        <v>40</v>
      </c>
      <c r="AE4" t="s">
        <v>40</v>
      </c>
      <c r="AF4" t="s">
        <v>40</v>
      </c>
      <c r="AG4" t="s">
        <v>40</v>
      </c>
      <c r="AH4" t="s">
        <v>40</v>
      </c>
      <c r="AI4" t="s">
        <v>40</v>
      </c>
      <c r="AJ4" t="s">
        <v>40</v>
      </c>
      <c r="AK4" t="s">
        <v>40</v>
      </c>
      <c r="AL4" t="s">
        <v>40</v>
      </c>
    </row>
    <row r="5" spans="1:41" x14ac:dyDescent="0.25">
      <c r="A5">
        <v>4E+20</v>
      </c>
      <c r="B5" t="s">
        <v>116</v>
      </c>
      <c r="C5" t="s">
        <v>109</v>
      </c>
      <c r="D5" t="s">
        <v>119</v>
      </c>
      <c r="E5">
        <v>258</v>
      </c>
      <c r="F5">
        <v>2</v>
      </c>
      <c r="G5">
        <v>7.7519379844961196E-3</v>
      </c>
      <c r="H5">
        <v>0</v>
      </c>
      <c r="I5">
        <v>0</v>
      </c>
      <c r="J5">
        <v>0</v>
      </c>
      <c r="K5">
        <v>1</v>
      </c>
      <c r="L5">
        <v>0</v>
      </c>
      <c r="M5">
        <v>0</v>
      </c>
      <c r="N5">
        <v>1</v>
      </c>
      <c r="O5">
        <v>0</v>
      </c>
      <c r="P5">
        <v>0</v>
      </c>
      <c r="Q5">
        <v>0</v>
      </c>
      <c r="R5">
        <v>0</v>
      </c>
      <c r="S5">
        <v>0</v>
      </c>
      <c r="T5">
        <v>0</v>
      </c>
      <c r="U5">
        <v>0</v>
      </c>
      <c r="V5" t="s">
        <v>40</v>
      </c>
      <c r="W5" t="s">
        <v>40</v>
      </c>
      <c r="X5" t="s">
        <v>40</v>
      </c>
      <c r="Y5" t="s">
        <v>40</v>
      </c>
      <c r="Z5" t="s">
        <v>40</v>
      </c>
      <c r="AA5" t="s">
        <v>40</v>
      </c>
      <c r="AB5" t="s">
        <v>40</v>
      </c>
      <c r="AC5" t="s">
        <v>40</v>
      </c>
      <c r="AD5" t="s">
        <v>40</v>
      </c>
      <c r="AE5" t="s">
        <v>40</v>
      </c>
      <c r="AF5" t="s">
        <v>40</v>
      </c>
      <c r="AG5" t="s">
        <v>40</v>
      </c>
      <c r="AH5" t="s">
        <v>40</v>
      </c>
      <c r="AI5" t="s">
        <v>40</v>
      </c>
      <c r="AJ5" t="s">
        <v>40</v>
      </c>
      <c r="AK5" t="s">
        <v>40</v>
      </c>
      <c r="AL5" t="s">
        <v>40</v>
      </c>
    </row>
    <row r="6" spans="1:41" x14ac:dyDescent="0.25">
      <c r="A6">
        <v>4E+20</v>
      </c>
      <c r="B6" t="s">
        <v>116</v>
      </c>
      <c r="C6" t="s">
        <v>110</v>
      </c>
      <c r="D6" t="s">
        <v>120</v>
      </c>
      <c r="E6">
        <v>45843</v>
      </c>
      <c r="F6">
        <v>1782</v>
      </c>
      <c r="G6">
        <v>3.8871801583665898E-2</v>
      </c>
      <c r="H6">
        <v>70</v>
      </c>
      <c r="I6">
        <v>5</v>
      </c>
      <c r="J6">
        <v>67</v>
      </c>
      <c r="K6">
        <v>28</v>
      </c>
      <c r="L6">
        <v>214</v>
      </c>
      <c r="M6">
        <v>3</v>
      </c>
      <c r="N6">
        <v>363</v>
      </c>
      <c r="O6">
        <v>0</v>
      </c>
      <c r="P6">
        <v>1029</v>
      </c>
      <c r="Q6">
        <v>0</v>
      </c>
      <c r="R6">
        <v>0</v>
      </c>
      <c r="S6">
        <v>3</v>
      </c>
      <c r="T6">
        <v>0</v>
      </c>
      <c r="U6">
        <v>0</v>
      </c>
      <c r="V6" t="s">
        <v>40</v>
      </c>
      <c r="W6" t="s">
        <v>40</v>
      </c>
      <c r="X6" t="s">
        <v>40</v>
      </c>
      <c r="Y6" t="s">
        <v>40</v>
      </c>
      <c r="Z6" t="s">
        <v>40</v>
      </c>
      <c r="AA6" t="s">
        <v>40</v>
      </c>
      <c r="AB6" t="s">
        <v>40</v>
      </c>
      <c r="AC6" t="s">
        <v>40</v>
      </c>
      <c r="AD6" t="s">
        <v>40</v>
      </c>
      <c r="AE6" t="s">
        <v>40</v>
      </c>
      <c r="AF6" t="s">
        <v>40</v>
      </c>
      <c r="AG6" t="s">
        <v>40</v>
      </c>
      <c r="AH6" t="s">
        <v>40</v>
      </c>
      <c r="AI6" t="s">
        <v>40</v>
      </c>
      <c r="AJ6" t="s">
        <v>40</v>
      </c>
      <c r="AK6" t="s">
        <v>40</v>
      </c>
      <c r="AL6" t="s">
        <v>40</v>
      </c>
    </row>
    <row r="7" spans="1:41" x14ac:dyDescent="0.25">
      <c r="A7">
        <v>4E+20</v>
      </c>
      <c r="B7" t="s">
        <v>116</v>
      </c>
      <c r="C7" t="s">
        <v>111</v>
      </c>
      <c r="D7" t="s">
        <v>121</v>
      </c>
      <c r="E7">
        <v>1461</v>
      </c>
      <c r="F7">
        <v>16</v>
      </c>
      <c r="G7">
        <v>1.09514031485284E-2</v>
      </c>
      <c r="H7">
        <v>1</v>
      </c>
      <c r="I7">
        <v>0</v>
      </c>
      <c r="J7">
        <v>1</v>
      </c>
      <c r="K7">
        <v>0</v>
      </c>
      <c r="L7">
        <v>6</v>
      </c>
      <c r="M7">
        <v>0</v>
      </c>
      <c r="N7">
        <v>1</v>
      </c>
      <c r="O7">
        <v>0</v>
      </c>
      <c r="P7">
        <v>7</v>
      </c>
      <c r="Q7">
        <v>0</v>
      </c>
      <c r="R7">
        <v>0</v>
      </c>
      <c r="S7">
        <v>0</v>
      </c>
      <c r="T7">
        <v>0</v>
      </c>
      <c r="U7">
        <v>0</v>
      </c>
      <c r="V7" t="s">
        <v>40</v>
      </c>
      <c r="W7" t="s">
        <v>40</v>
      </c>
      <c r="X7" t="s">
        <v>40</v>
      </c>
      <c r="Y7" t="s">
        <v>40</v>
      </c>
      <c r="Z7" t="s">
        <v>40</v>
      </c>
      <c r="AA7" t="s">
        <v>40</v>
      </c>
      <c r="AB7" t="s">
        <v>40</v>
      </c>
      <c r="AC7" t="s">
        <v>40</v>
      </c>
      <c r="AD7" t="s">
        <v>40</v>
      </c>
      <c r="AE7" t="s">
        <v>40</v>
      </c>
      <c r="AF7" t="s">
        <v>40</v>
      </c>
      <c r="AG7" t="s">
        <v>40</v>
      </c>
      <c r="AH7" t="s">
        <v>40</v>
      </c>
      <c r="AI7" t="s">
        <v>40</v>
      </c>
      <c r="AJ7" t="s">
        <v>40</v>
      </c>
      <c r="AK7" t="s">
        <v>40</v>
      </c>
      <c r="AL7" t="s">
        <v>40</v>
      </c>
    </row>
    <row r="8" spans="1:41" x14ac:dyDescent="0.25">
      <c r="A8">
        <v>4E+20</v>
      </c>
      <c r="B8" t="s">
        <v>116</v>
      </c>
      <c r="C8" t="s">
        <v>112</v>
      </c>
      <c r="D8" t="s">
        <v>122</v>
      </c>
      <c r="E8">
        <v>1354</v>
      </c>
      <c r="F8">
        <v>16</v>
      </c>
      <c r="G8">
        <v>1.1816838995568599E-2</v>
      </c>
      <c r="H8">
        <v>1</v>
      </c>
      <c r="I8">
        <v>0</v>
      </c>
      <c r="J8">
        <v>1</v>
      </c>
      <c r="K8">
        <v>0</v>
      </c>
      <c r="L8">
        <v>6</v>
      </c>
      <c r="M8">
        <v>0</v>
      </c>
      <c r="N8">
        <v>1</v>
      </c>
      <c r="O8">
        <v>0</v>
      </c>
      <c r="P8">
        <v>7</v>
      </c>
      <c r="Q8">
        <v>0</v>
      </c>
      <c r="R8">
        <v>0</v>
      </c>
      <c r="S8">
        <v>0</v>
      </c>
      <c r="T8">
        <v>0</v>
      </c>
      <c r="U8">
        <v>0</v>
      </c>
      <c r="V8" t="s">
        <v>40</v>
      </c>
      <c r="W8" t="s">
        <v>40</v>
      </c>
      <c r="X8" t="s">
        <v>40</v>
      </c>
      <c r="Y8" t="s">
        <v>40</v>
      </c>
      <c r="Z8" t="s">
        <v>40</v>
      </c>
      <c r="AA8" t="s">
        <v>40</v>
      </c>
      <c r="AB8" t="s">
        <v>40</v>
      </c>
      <c r="AC8" t="s">
        <v>40</v>
      </c>
      <c r="AD8" t="s">
        <v>40</v>
      </c>
      <c r="AE8" t="s">
        <v>40</v>
      </c>
      <c r="AF8" t="s">
        <v>40</v>
      </c>
      <c r="AG8" t="s">
        <v>40</v>
      </c>
      <c r="AH8" t="s">
        <v>40</v>
      </c>
      <c r="AI8" t="s">
        <v>40</v>
      </c>
      <c r="AJ8" t="s">
        <v>40</v>
      </c>
      <c r="AK8" t="s">
        <v>40</v>
      </c>
      <c r="AL8" t="s">
        <v>40</v>
      </c>
    </row>
    <row r="9" spans="1:41" x14ac:dyDescent="0.25">
      <c r="A9">
        <v>4E+20</v>
      </c>
      <c r="B9" t="s">
        <v>116</v>
      </c>
      <c r="C9" t="s">
        <v>113</v>
      </c>
      <c r="D9" t="s">
        <v>123</v>
      </c>
      <c r="E9">
        <v>674</v>
      </c>
      <c r="F9">
        <v>7</v>
      </c>
      <c r="G9">
        <v>1.0385756676557801E-2</v>
      </c>
      <c r="H9">
        <v>2</v>
      </c>
      <c r="I9">
        <v>0</v>
      </c>
      <c r="J9">
        <v>1</v>
      </c>
      <c r="K9">
        <v>0</v>
      </c>
      <c r="L9">
        <v>2</v>
      </c>
      <c r="M9">
        <v>0</v>
      </c>
      <c r="N9">
        <v>2</v>
      </c>
      <c r="O9">
        <v>0</v>
      </c>
      <c r="P9">
        <v>0</v>
      </c>
      <c r="Q9">
        <v>0</v>
      </c>
      <c r="R9">
        <v>0</v>
      </c>
      <c r="S9">
        <v>0</v>
      </c>
      <c r="T9">
        <v>0</v>
      </c>
      <c r="U9">
        <v>0</v>
      </c>
      <c r="V9" t="s">
        <v>40</v>
      </c>
      <c r="W9" t="s">
        <v>40</v>
      </c>
      <c r="X9" t="s">
        <v>40</v>
      </c>
      <c r="Y9" t="s">
        <v>40</v>
      </c>
      <c r="Z9" t="s">
        <v>40</v>
      </c>
      <c r="AA9" t="s">
        <v>40</v>
      </c>
      <c r="AB9" t="s">
        <v>40</v>
      </c>
      <c r="AC9" t="s">
        <v>40</v>
      </c>
      <c r="AD9" t="s">
        <v>40</v>
      </c>
      <c r="AE9" t="s">
        <v>40</v>
      </c>
      <c r="AF9" t="s">
        <v>40</v>
      </c>
      <c r="AG9" t="s">
        <v>40</v>
      </c>
      <c r="AH9" t="s">
        <v>40</v>
      </c>
      <c r="AI9" t="s">
        <v>40</v>
      </c>
      <c r="AJ9" t="s">
        <v>40</v>
      </c>
      <c r="AK9" t="s">
        <v>40</v>
      </c>
    </row>
    <row r="10" spans="1:41" x14ac:dyDescent="0.25">
      <c r="A10">
        <v>4E+20</v>
      </c>
      <c r="B10" t="s">
        <v>116</v>
      </c>
      <c r="C10" t="s">
        <v>114</v>
      </c>
      <c r="D10" t="s">
        <v>124</v>
      </c>
      <c r="E10">
        <v>996</v>
      </c>
      <c r="F10">
        <v>14</v>
      </c>
      <c r="G10">
        <v>1.4056224899598299E-2</v>
      </c>
      <c r="H10">
        <v>0</v>
      </c>
      <c r="I10">
        <v>0</v>
      </c>
      <c r="J10">
        <v>2</v>
      </c>
      <c r="K10">
        <v>1</v>
      </c>
      <c r="L10">
        <v>3</v>
      </c>
      <c r="M10">
        <v>0</v>
      </c>
      <c r="N10">
        <v>1</v>
      </c>
      <c r="O10">
        <v>0</v>
      </c>
      <c r="P10">
        <v>7</v>
      </c>
      <c r="Q10">
        <v>0</v>
      </c>
      <c r="R10">
        <v>0</v>
      </c>
      <c r="S10">
        <v>0</v>
      </c>
      <c r="T10">
        <v>0</v>
      </c>
      <c r="U10">
        <v>0</v>
      </c>
      <c r="V10" t="s">
        <v>40</v>
      </c>
      <c r="W10" t="s">
        <v>40</v>
      </c>
      <c r="X10" t="s">
        <v>40</v>
      </c>
      <c r="Y10" t="s">
        <v>40</v>
      </c>
      <c r="Z10" t="s">
        <v>40</v>
      </c>
      <c r="AA10" t="s">
        <v>40</v>
      </c>
      <c r="AB10" t="s">
        <v>40</v>
      </c>
      <c r="AC10" t="s">
        <v>40</v>
      </c>
      <c r="AD10" t="s">
        <v>40</v>
      </c>
      <c r="AE10" t="s">
        <v>40</v>
      </c>
      <c r="AF10" t="s">
        <v>40</v>
      </c>
      <c r="AG10" t="s">
        <v>40</v>
      </c>
      <c r="AH10" t="s">
        <v>40</v>
      </c>
      <c r="AI10" t="s">
        <v>40</v>
      </c>
      <c r="AJ10" t="s">
        <v>40</v>
      </c>
      <c r="AK10" t="s">
        <v>40</v>
      </c>
    </row>
    <row r="11" spans="1:41" x14ac:dyDescent="0.25">
      <c r="A11">
        <v>4E+20</v>
      </c>
      <c r="B11" t="s">
        <v>116</v>
      </c>
      <c r="C11" s="87" t="s">
        <v>161</v>
      </c>
      <c r="D11" t="s">
        <v>125</v>
      </c>
      <c r="E11">
        <v>455</v>
      </c>
      <c r="F11">
        <v>6</v>
      </c>
      <c r="G11">
        <v>1.31868131868131E-2</v>
      </c>
      <c r="H11">
        <v>0</v>
      </c>
      <c r="I11">
        <v>2</v>
      </c>
      <c r="J11">
        <v>0</v>
      </c>
      <c r="K11">
        <v>1</v>
      </c>
      <c r="L11">
        <v>0</v>
      </c>
      <c r="M11">
        <v>0</v>
      </c>
      <c r="N11">
        <v>3</v>
      </c>
      <c r="O11">
        <v>0</v>
      </c>
      <c r="P11">
        <v>0</v>
      </c>
      <c r="Q11">
        <v>0</v>
      </c>
      <c r="R11">
        <v>0</v>
      </c>
      <c r="S11">
        <v>0</v>
      </c>
      <c r="T11">
        <v>0</v>
      </c>
      <c r="U11">
        <v>0</v>
      </c>
      <c r="V11" t="s">
        <v>40</v>
      </c>
      <c r="W11" t="s">
        <v>40</v>
      </c>
      <c r="X11" t="s">
        <v>40</v>
      </c>
      <c r="Y11" t="s">
        <v>40</v>
      </c>
      <c r="Z11" t="s">
        <v>40</v>
      </c>
      <c r="AA11" t="s">
        <v>40</v>
      </c>
      <c r="AB11" t="s">
        <v>40</v>
      </c>
      <c r="AC11" t="s">
        <v>40</v>
      </c>
      <c r="AD11" t="s">
        <v>40</v>
      </c>
      <c r="AE11" t="s">
        <v>40</v>
      </c>
      <c r="AF11" t="s">
        <v>40</v>
      </c>
      <c r="AG11" t="s">
        <v>40</v>
      </c>
      <c r="AH11" t="s">
        <v>40</v>
      </c>
      <c r="AI11" t="s">
        <v>40</v>
      </c>
      <c r="AJ11" t="s">
        <v>40</v>
      </c>
      <c r="AK11" t="s">
        <v>40</v>
      </c>
    </row>
    <row r="12" spans="1:41" x14ac:dyDescent="0.25">
      <c r="C12" s="1"/>
    </row>
    <row r="13" spans="1:41" x14ac:dyDescent="0.25">
      <c r="C13" s="1"/>
    </row>
    <row r="14" spans="1:41" x14ac:dyDescent="0.25">
      <c r="C14" s="1"/>
    </row>
    <row r="15" spans="1:41" x14ac:dyDescent="0.25">
      <c r="C15" s="1"/>
    </row>
    <row r="16" spans="1:41" x14ac:dyDescent="0.25">
      <c r="C16" s="1"/>
    </row>
    <row r="17" spans="3:3" x14ac:dyDescent="0.25">
      <c r="C17" s="1"/>
    </row>
    <row r="18" spans="3:3" x14ac:dyDescent="0.25">
      <c r="C18" s="1"/>
    </row>
    <row r="19" spans="3:3" x14ac:dyDescent="0.25">
      <c r="C19" s="1"/>
    </row>
    <row r="20" spans="3:3" x14ac:dyDescent="0.25">
      <c r="C20" s="1"/>
    </row>
    <row r="21" spans="3:3" x14ac:dyDescent="0.25">
      <c r="C21" s="1"/>
    </row>
    <row r="22" spans="3:3" x14ac:dyDescent="0.25">
      <c r="C22" s="1"/>
    </row>
    <row r="23" spans="3:3" x14ac:dyDescent="0.25">
      <c r="C23" s="1"/>
    </row>
    <row r="24" spans="3:3" x14ac:dyDescent="0.25">
      <c r="C24" s="1"/>
    </row>
    <row r="25" spans="3:3" x14ac:dyDescent="0.25">
      <c r="C25" s="1"/>
    </row>
    <row r="26" spans="3:3" x14ac:dyDescent="0.25">
      <c r="C26" s="1"/>
    </row>
    <row r="27" spans="3:3" x14ac:dyDescent="0.25">
      <c r="C27" s="1"/>
    </row>
    <row r="28" spans="3:3" x14ac:dyDescent="0.25">
      <c r="C28" s="1"/>
    </row>
    <row r="29" spans="3:3" x14ac:dyDescent="0.25">
      <c r="C29" s="1"/>
    </row>
    <row r="30" spans="3:3" x14ac:dyDescent="0.25">
      <c r="C30" s="1"/>
    </row>
    <row r="31" spans="3:3" x14ac:dyDescent="0.25">
      <c r="C31" s="1"/>
    </row>
    <row r="32" spans="3: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sheetData>
  <autoFilter ref="A1:AO9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6"/>
  <sheetViews>
    <sheetView zoomScaleNormal="100" workbookViewId="0">
      <selection activeCell="C13" sqref="C13"/>
    </sheetView>
  </sheetViews>
  <sheetFormatPr defaultRowHeight="15" x14ac:dyDescent="0.25"/>
  <cols>
    <col min="2" max="2" width="18.28515625" customWidth="1"/>
    <col min="3" max="3" width="20.85546875" customWidth="1"/>
  </cols>
  <sheetData>
    <row r="1" spans="1:41" ht="30"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2" spans="1:41" x14ac:dyDescent="0.25">
      <c r="A2">
        <v>4E+20</v>
      </c>
      <c r="B2" t="s">
        <v>116</v>
      </c>
      <c r="C2" t="s">
        <v>106</v>
      </c>
      <c r="D2" t="s">
        <v>80</v>
      </c>
      <c r="E2">
        <v>782</v>
      </c>
      <c r="F2">
        <v>5</v>
      </c>
      <c r="G2">
        <v>6.3938618925831201E-3</v>
      </c>
      <c r="H2">
        <v>1</v>
      </c>
      <c r="I2">
        <v>0</v>
      </c>
      <c r="J2">
        <v>1</v>
      </c>
      <c r="K2">
        <v>0</v>
      </c>
      <c r="L2">
        <v>0</v>
      </c>
      <c r="M2">
        <v>0</v>
      </c>
      <c r="N2">
        <v>1</v>
      </c>
      <c r="O2">
        <v>0</v>
      </c>
      <c r="P2">
        <v>2</v>
      </c>
      <c r="Q2">
        <v>0</v>
      </c>
      <c r="R2">
        <v>0</v>
      </c>
      <c r="S2">
        <v>0</v>
      </c>
      <c r="T2">
        <v>0</v>
      </c>
      <c r="U2">
        <v>0</v>
      </c>
      <c r="V2" t="s">
        <v>40</v>
      </c>
      <c r="W2" t="s">
        <v>40</v>
      </c>
      <c r="X2" t="s">
        <v>40</v>
      </c>
      <c r="Y2" t="s">
        <v>40</v>
      </c>
      <c r="Z2" t="s">
        <v>40</v>
      </c>
      <c r="AA2" t="s">
        <v>40</v>
      </c>
      <c r="AB2" t="s">
        <v>40</v>
      </c>
      <c r="AC2" t="s">
        <v>40</v>
      </c>
      <c r="AD2" t="s">
        <v>40</v>
      </c>
      <c r="AE2" t="s">
        <v>40</v>
      </c>
      <c r="AF2" t="s">
        <v>40</v>
      </c>
      <c r="AG2" t="s">
        <v>40</v>
      </c>
      <c r="AH2" t="s">
        <v>40</v>
      </c>
      <c r="AI2" t="s">
        <v>40</v>
      </c>
      <c r="AJ2" t="s">
        <v>40</v>
      </c>
      <c r="AK2" t="s">
        <v>40</v>
      </c>
      <c r="AL2" t="s">
        <v>40</v>
      </c>
    </row>
    <row r="3" spans="1:41" x14ac:dyDescent="0.25">
      <c r="A3">
        <v>4E+20</v>
      </c>
      <c r="B3" t="s">
        <v>116</v>
      </c>
      <c r="C3" t="s">
        <v>107</v>
      </c>
      <c r="D3" t="s">
        <v>80</v>
      </c>
      <c r="E3">
        <v>35485</v>
      </c>
      <c r="F3">
        <v>772</v>
      </c>
      <c r="G3">
        <v>2.1755671410455101E-2</v>
      </c>
      <c r="H3">
        <v>25</v>
      </c>
      <c r="I3">
        <v>1</v>
      </c>
      <c r="J3">
        <v>39</v>
      </c>
      <c r="K3">
        <v>24</v>
      </c>
      <c r="L3">
        <v>135</v>
      </c>
      <c r="M3">
        <v>0</v>
      </c>
      <c r="N3">
        <v>91</v>
      </c>
      <c r="O3">
        <v>0</v>
      </c>
      <c r="P3">
        <v>449</v>
      </c>
      <c r="Q3">
        <v>0</v>
      </c>
      <c r="R3">
        <v>0</v>
      </c>
      <c r="S3">
        <v>8</v>
      </c>
      <c r="T3">
        <v>0</v>
      </c>
      <c r="U3">
        <v>0</v>
      </c>
      <c r="V3" t="s">
        <v>40</v>
      </c>
      <c r="W3" t="s">
        <v>40</v>
      </c>
      <c r="X3" t="s">
        <v>40</v>
      </c>
      <c r="Y3" t="s">
        <v>40</v>
      </c>
      <c r="Z3" t="s">
        <v>40</v>
      </c>
      <c r="AA3" t="s">
        <v>40</v>
      </c>
      <c r="AB3" t="s">
        <v>40</v>
      </c>
      <c r="AC3" t="s">
        <v>40</v>
      </c>
      <c r="AD3" t="s">
        <v>40</v>
      </c>
      <c r="AE3" t="s">
        <v>40</v>
      </c>
      <c r="AF3" t="s">
        <v>40</v>
      </c>
      <c r="AG3" t="s">
        <v>40</v>
      </c>
      <c r="AH3" t="s">
        <v>40</v>
      </c>
      <c r="AI3" t="s">
        <v>40</v>
      </c>
      <c r="AJ3" t="s">
        <v>40</v>
      </c>
      <c r="AK3" t="s">
        <v>40</v>
      </c>
      <c r="AL3" t="s">
        <v>40</v>
      </c>
    </row>
    <row r="4" spans="1:41" x14ac:dyDescent="0.25">
      <c r="A4">
        <v>4E+20</v>
      </c>
      <c r="B4" t="s">
        <v>116</v>
      </c>
      <c r="C4" t="s">
        <v>108</v>
      </c>
      <c r="D4" t="s">
        <v>80</v>
      </c>
      <c r="E4">
        <v>613</v>
      </c>
      <c r="F4">
        <v>10</v>
      </c>
      <c r="G4">
        <v>1.6313213703099499E-2</v>
      </c>
      <c r="H4">
        <v>1</v>
      </c>
      <c r="I4">
        <v>0</v>
      </c>
      <c r="J4">
        <v>1</v>
      </c>
      <c r="K4">
        <v>1</v>
      </c>
      <c r="L4">
        <v>5</v>
      </c>
      <c r="M4">
        <v>0</v>
      </c>
      <c r="N4">
        <v>2</v>
      </c>
      <c r="O4">
        <v>0</v>
      </c>
      <c r="P4">
        <v>0</v>
      </c>
      <c r="Q4">
        <v>0</v>
      </c>
      <c r="R4">
        <v>0</v>
      </c>
      <c r="S4">
        <v>0</v>
      </c>
      <c r="T4">
        <v>0</v>
      </c>
      <c r="U4">
        <v>0</v>
      </c>
      <c r="V4" t="s">
        <v>40</v>
      </c>
      <c r="W4" t="s">
        <v>40</v>
      </c>
      <c r="X4" t="s">
        <v>40</v>
      </c>
      <c r="Y4" t="s">
        <v>40</v>
      </c>
      <c r="Z4" t="s">
        <v>40</v>
      </c>
      <c r="AA4" t="s">
        <v>40</v>
      </c>
      <c r="AB4" t="s">
        <v>40</v>
      </c>
      <c r="AC4" t="s">
        <v>40</v>
      </c>
      <c r="AD4" t="s">
        <v>40</v>
      </c>
      <c r="AE4" t="s">
        <v>40</v>
      </c>
      <c r="AF4" t="s">
        <v>40</v>
      </c>
      <c r="AG4" t="s">
        <v>40</v>
      </c>
      <c r="AH4" t="s">
        <v>40</v>
      </c>
      <c r="AI4" t="s">
        <v>40</v>
      </c>
      <c r="AJ4" t="s">
        <v>40</v>
      </c>
      <c r="AK4" t="s">
        <v>40</v>
      </c>
      <c r="AL4" t="s">
        <v>40</v>
      </c>
    </row>
    <row r="5" spans="1:41" x14ac:dyDescent="0.25">
      <c r="A5">
        <v>4E+20</v>
      </c>
      <c r="B5" t="s">
        <v>116</v>
      </c>
      <c r="C5" t="s">
        <v>109</v>
      </c>
      <c r="D5" t="s">
        <v>80</v>
      </c>
      <c r="E5">
        <v>64</v>
      </c>
      <c r="F5">
        <v>8</v>
      </c>
      <c r="G5">
        <v>0.125</v>
      </c>
      <c r="H5">
        <v>0</v>
      </c>
      <c r="I5">
        <v>2</v>
      </c>
      <c r="J5">
        <v>0</v>
      </c>
      <c r="K5">
        <v>0</v>
      </c>
      <c r="L5">
        <v>2</v>
      </c>
      <c r="M5">
        <v>0</v>
      </c>
      <c r="N5">
        <v>4</v>
      </c>
      <c r="O5">
        <v>0</v>
      </c>
      <c r="P5">
        <v>0</v>
      </c>
      <c r="Q5">
        <v>0</v>
      </c>
      <c r="R5">
        <v>0</v>
      </c>
      <c r="S5">
        <v>0</v>
      </c>
      <c r="T5">
        <v>0</v>
      </c>
      <c r="U5">
        <v>0</v>
      </c>
      <c r="V5" t="s">
        <v>40</v>
      </c>
      <c r="W5" t="s">
        <v>40</v>
      </c>
      <c r="X5" t="s">
        <v>40</v>
      </c>
      <c r="Y5" t="s">
        <v>40</v>
      </c>
      <c r="Z5" t="s">
        <v>40</v>
      </c>
      <c r="AA5" t="s">
        <v>40</v>
      </c>
      <c r="AB5" t="s">
        <v>40</v>
      </c>
      <c r="AC5" t="s">
        <v>40</v>
      </c>
      <c r="AD5" t="s">
        <v>40</v>
      </c>
      <c r="AE5" t="s">
        <v>40</v>
      </c>
      <c r="AF5" t="s">
        <v>40</v>
      </c>
      <c r="AG5" t="s">
        <v>40</v>
      </c>
      <c r="AH5" t="s">
        <v>40</v>
      </c>
      <c r="AI5" t="s">
        <v>40</v>
      </c>
      <c r="AJ5" t="s">
        <v>40</v>
      </c>
      <c r="AK5" t="s">
        <v>40</v>
      </c>
      <c r="AL5" t="s">
        <v>40</v>
      </c>
    </row>
    <row r="6" spans="1:41" x14ac:dyDescent="0.25">
      <c r="A6">
        <v>4E+20</v>
      </c>
      <c r="B6" t="s">
        <v>116</v>
      </c>
      <c r="C6" t="s">
        <v>110</v>
      </c>
      <c r="D6" t="s">
        <v>80</v>
      </c>
      <c r="E6">
        <v>3241</v>
      </c>
      <c r="F6">
        <v>168</v>
      </c>
      <c r="G6">
        <v>5.1835853131749397E-2</v>
      </c>
      <c r="H6">
        <v>10</v>
      </c>
      <c r="I6">
        <v>0</v>
      </c>
      <c r="J6">
        <v>13</v>
      </c>
      <c r="K6">
        <v>12</v>
      </c>
      <c r="L6">
        <v>35</v>
      </c>
      <c r="M6">
        <v>2</v>
      </c>
      <c r="N6">
        <v>20</v>
      </c>
      <c r="O6">
        <v>0</v>
      </c>
      <c r="P6">
        <v>76</v>
      </c>
      <c r="Q6">
        <v>0</v>
      </c>
      <c r="R6">
        <v>0</v>
      </c>
      <c r="S6">
        <v>0</v>
      </c>
      <c r="T6">
        <v>0</v>
      </c>
      <c r="U6">
        <v>0</v>
      </c>
      <c r="V6" t="s">
        <v>40</v>
      </c>
      <c r="W6" t="s">
        <v>40</v>
      </c>
      <c r="X6" t="s">
        <v>40</v>
      </c>
      <c r="Y6" t="s">
        <v>40</v>
      </c>
      <c r="Z6" t="s">
        <v>40</v>
      </c>
      <c r="AA6" t="s">
        <v>40</v>
      </c>
      <c r="AB6" t="s">
        <v>40</v>
      </c>
      <c r="AC6" t="s">
        <v>40</v>
      </c>
      <c r="AD6" t="s">
        <v>40</v>
      </c>
      <c r="AE6" t="s">
        <v>40</v>
      </c>
      <c r="AF6" t="s">
        <v>40</v>
      </c>
      <c r="AG6" t="s">
        <v>40</v>
      </c>
      <c r="AH6" t="s">
        <v>40</v>
      </c>
      <c r="AI6" t="s">
        <v>40</v>
      </c>
      <c r="AJ6" t="s">
        <v>40</v>
      </c>
      <c r="AK6" t="s">
        <v>40</v>
      </c>
      <c r="AL6" t="s">
        <v>40</v>
      </c>
    </row>
    <row r="7" spans="1:41" x14ac:dyDescent="0.25">
      <c r="A7">
        <v>4E+20</v>
      </c>
      <c r="B7" t="s">
        <v>116</v>
      </c>
      <c r="C7" t="s">
        <v>111</v>
      </c>
      <c r="D7" t="s">
        <v>80</v>
      </c>
      <c r="E7">
        <v>674</v>
      </c>
      <c r="F7">
        <v>7</v>
      </c>
      <c r="G7">
        <v>1.0385756676557801E-2</v>
      </c>
      <c r="H7">
        <v>2</v>
      </c>
      <c r="I7">
        <v>0</v>
      </c>
      <c r="J7">
        <v>1</v>
      </c>
      <c r="K7">
        <v>0</v>
      </c>
      <c r="L7">
        <v>2</v>
      </c>
      <c r="M7">
        <v>0</v>
      </c>
      <c r="N7">
        <v>2</v>
      </c>
      <c r="O7">
        <v>0</v>
      </c>
      <c r="P7">
        <v>0</v>
      </c>
      <c r="Q7">
        <v>0</v>
      </c>
      <c r="R7">
        <v>0</v>
      </c>
      <c r="S7">
        <v>0</v>
      </c>
      <c r="T7">
        <v>0</v>
      </c>
      <c r="U7">
        <v>0</v>
      </c>
      <c r="V7" t="s">
        <v>40</v>
      </c>
      <c r="W7" t="s">
        <v>40</v>
      </c>
      <c r="X7" t="s">
        <v>40</v>
      </c>
      <c r="Y7" t="s">
        <v>40</v>
      </c>
      <c r="Z7" t="s">
        <v>40</v>
      </c>
      <c r="AA7" t="s">
        <v>40</v>
      </c>
      <c r="AB7" t="s">
        <v>40</v>
      </c>
      <c r="AC7" t="s">
        <v>40</v>
      </c>
      <c r="AD7" t="s">
        <v>40</v>
      </c>
      <c r="AE7" t="s">
        <v>40</v>
      </c>
      <c r="AF7" t="s">
        <v>40</v>
      </c>
      <c r="AG7" t="s">
        <v>40</v>
      </c>
      <c r="AH7" t="s">
        <v>40</v>
      </c>
      <c r="AI7" t="s">
        <v>40</v>
      </c>
      <c r="AJ7" t="s">
        <v>40</v>
      </c>
      <c r="AK7" t="s">
        <v>40</v>
      </c>
      <c r="AL7" t="s">
        <v>40</v>
      </c>
    </row>
    <row r="8" spans="1:41" x14ac:dyDescent="0.25">
      <c r="A8">
        <v>4E+20</v>
      </c>
      <c r="B8" t="s">
        <v>116</v>
      </c>
      <c r="C8" t="s">
        <v>112</v>
      </c>
      <c r="D8" t="s">
        <v>80</v>
      </c>
      <c r="E8">
        <v>996</v>
      </c>
      <c r="F8">
        <v>14</v>
      </c>
      <c r="G8">
        <v>1.4056224899598299E-2</v>
      </c>
      <c r="H8">
        <v>0</v>
      </c>
      <c r="I8">
        <v>0</v>
      </c>
      <c r="J8">
        <v>2</v>
      </c>
      <c r="K8">
        <v>1</v>
      </c>
      <c r="L8">
        <v>3</v>
      </c>
      <c r="M8">
        <v>0</v>
      </c>
      <c r="N8">
        <v>1</v>
      </c>
      <c r="O8">
        <v>0</v>
      </c>
      <c r="P8">
        <v>7</v>
      </c>
      <c r="Q8">
        <v>0</v>
      </c>
      <c r="R8">
        <v>0</v>
      </c>
      <c r="S8">
        <v>0</v>
      </c>
      <c r="T8">
        <v>0</v>
      </c>
      <c r="U8">
        <v>0</v>
      </c>
      <c r="V8" t="s">
        <v>40</v>
      </c>
      <c r="W8" t="s">
        <v>40</v>
      </c>
      <c r="X8" t="s">
        <v>40</v>
      </c>
      <c r="Y8" t="s">
        <v>40</v>
      </c>
      <c r="Z8" t="s">
        <v>40</v>
      </c>
      <c r="AA8" t="s">
        <v>40</v>
      </c>
      <c r="AB8" t="s">
        <v>40</v>
      </c>
      <c r="AC8" t="s">
        <v>40</v>
      </c>
      <c r="AD8" t="s">
        <v>40</v>
      </c>
      <c r="AE8" t="s">
        <v>40</v>
      </c>
      <c r="AF8" t="s">
        <v>40</v>
      </c>
      <c r="AG8" t="s">
        <v>40</v>
      </c>
      <c r="AH8" t="s">
        <v>40</v>
      </c>
      <c r="AI8" t="s">
        <v>40</v>
      </c>
      <c r="AJ8" t="s">
        <v>40</v>
      </c>
      <c r="AK8" t="s">
        <v>40</v>
      </c>
      <c r="AL8" t="s">
        <v>40</v>
      </c>
    </row>
    <row r="9" spans="1:41" x14ac:dyDescent="0.25">
      <c r="A9">
        <v>4E+20</v>
      </c>
      <c r="B9" t="s">
        <v>116</v>
      </c>
      <c r="C9" t="s">
        <v>113</v>
      </c>
      <c r="D9" t="s">
        <v>80</v>
      </c>
      <c r="E9">
        <v>455</v>
      </c>
      <c r="F9">
        <v>6</v>
      </c>
      <c r="G9">
        <v>1.31868131868131E-2</v>
      </c>
      <c r="H9">
        <v>0</v>
      </c>
      <c r="I9">
        <v>2</v>
      </c>
      <c r="J9">
        <v>0</v>
      </c>
      <c r="K9">
        <v>1</v>
      </c>
      <c r="L9">
        <v>0</v>
      </c>
      <c r="M9">
        <v>0</v>
      </c>
      <c r="N9">
        <v>3</v>
      </c>
      <c r="O9">
        <v>0</v>
      </c>
      <c r="P9">
        <v>0</v>
      </c>
      <c r="Q9">
        <v>0</v>
      </c>
      <c r="R9">
        <v>0</v>
      </c>
      <c r="S9">
        <v>0</v>
      </c>
      <c r="T9">
        <v>0</v>
      </c>
      <c r="U9">
        <v>0</v>
      </c>
      <c r="V9" t="s">
        <v>40</v>
      </c>
      <c r="W9" t="s">
        <v>40</v>
      </c>
      <c r="X9" t="s">
        <v>40</v>
      </c>
      <c r="Y9" t="s">
        <v>40</v>
      </c>
      <c r="Z9" t="s">
        <v>40</v>
      </c>
      <c r="AA9" t="s">
        <v>40</v>
      </c>
      <c r="AB9" t="s">
        <v>40</v>
      </c>
      <c r="AC9" t="s">
        <v>40</v>
      </c>
      <c r="AD9" t="s">
        <v>40</v>
      </c>
      <c r="AE9" t="s">
        <v>40</v>
      </c>
      <c r="AF9" t="s">
        <v>40</v>
      </c>
      <c r="AG9" t="s">
        <v>40</v>
      </c>
      <c r="AH9" t="s">
        <v>40</v>
      </c>
      <c r="AI9" t="s">
        <v>40</v>
      </c>
      <c r="AJ9" t="s">
        <v>40</v>
      </c>
      <c r="AK9" t="s">
        <v>40</v>
      </c>
      <c r="AL9" t="s">
        <v>40</v>
      </c>
    </row>
    <row r="10" spans="1:41" x14ac:dyDescent="0.25">
      <c r="A10">
        <v>4E+20</v>
      </c>
      <c r="B10" t="s">
        <v>116</v>
      </c>
      <c r="C10" t="s">
        <v>114</v>
      </c>
      <c r="D10" t="s">
        <v>80</v>
      </c>
      <c r="E10">
        <v>1363</v>
      </c>
      <c r="F10">
        <v>40</v>
      </c>
      <c r="G10">
        <v>2.93470286133528E-2</v>
      </c>
      <c r="H10">
        <v>7</v>
      </c>
      <c r="I10">
        <v>0</v>
      </c>
      <c r="J10">
        <v>6</v>
      </c>
      <c r="K10">
        <v>4</v>
      </c>
      <c r="L10">
        <v>10</v>
      </c>
      <c r="M10">
        <v>1</v>
      </c>
      <c r="N10">
        <v>2</v>
      </c>
      <c r="O10">
        <v>0</v>
      </c>
      <c r="P10">
        <v>9</v>
      </c>
      <c r="Q10">
        <v>0</v>
      </c>
      <c r="R10">
        <v>0</v>
      </c>
      <c r="S10">
        <v>0</v>
      </c>
      <c r="T10">
        <v>1</v>
      </c>
      <c r="U10">
        <v>0</v>
      </c>
      <c r="V10" t="s">
        <v>40</v>
      </c>
      <c r="W10" t="s">
        <v>40</v>
      </c>
      <c r="X10" t="s">
        <v>40</v>
      </c>
      <c r="Y10" t="s">
        <v>40</v>
      </c>
      <c r="Z10" t="s">
        <v>40</v>
      </c>
      <c r="AA10" t="s">
        <v>40</v>
      </c>
      <c r="AB10" t="s">
        <v>40</v>
      </c>
      <c r="AC10" t="s">
        <v>40</v>
      </c>
      <c r="AD10" t="s">
        <v>40</v>
      </c>
      <c r="AE10" t="s">
        <v>40</v>
      </c>
      <c r="AF10" t="s">
        <v>40</v>
      </c>
      <c r="AG10" t="s">
        <v>40</v>
      </c>
      <c r="AH10" t="s">
        <v>40</v>
      </c>
      <c r="AI10" t="s">
        <v>40</v>
      </c>
      <c r="AJ10" t="s">
        <v>40</v>
      </c>
      <c r="AK10" t="s">
        <v>40</v>
      </c>
      <c r="AL10" t="s">
        <v>40</v>
      </c>
    </row>
    <row r="11" spans="1:41" x14ac:dyDescent="0.25">
      <c r="A11">
        <v>4E+20</v>
      </c>
      <c r="B11" t="s">
        <v>116</v>
      </c>
      <c r="C11" t="s">
        <v>115</v>
      </c>
      <c r="D11" t="s">
        <v>80</v>
      </c>
      <c r="E11">
        <v>622</v>
      </c>
      <c r="F11">
        <v>7</v>
      </c>
      <c r="G11">
        <v>1.12540192926045E-2</v>
      </c>
      <c r="H11">
        <v>0</v>
      </c>
      <c r="I11">
        <v>0</v>
      </c>
      <c r="J11">
        <v>0</v>
      </c>
      <c r="K11">
        <v>1</v>
      </c>
      <c r="L11">
        <v>0</v>
      </c>
      <c r="M11">
        <v>1</v>
      </c>
      <c r="N11">
        <v>5</v>
      </c>
      <c r="O11">
        <v>0</v>
      </c>
      <c r="P11">
        <v>0</v>
      </c>
      <c r="Q11">
        <v>0</v>
      </c>
      <c r="R11">
        <v>0</v>
      </c>
      <c r="S11">
        <v>0</v>
      </c>
      <c r="T11">
        <v>0</v>
      </c>
      <c r="U11">
        <v>0</v>
      </c>
      <c r="V11" t="s">
        <v>40</v>
      </c>
      <c r="W11" t="s">
        <v>40</v>
      </c>
      <c r="X11" t="s">
        <v>40</v>
      </c>
      <c r="Y11" t="s">
        <v>40</v>
      </c>
      <c r="Z11" t="s">
        <v>40</v>
      </c>
      <c r="AA11" t="s">
        <v>40</v>
      </c>
      <c r="AB11" t="s">
        <v>40</v>
      </c>
      <c r="AC11" t="s">
        <v>40</v>
      </c>
      <c r="AD11" t="s">
        <v>40</v>
      </c>
      <c r="AE11" t="s">
        <v>40</v>
      </c>
      <c r="AF11" t="s">
        <v>40</v>
      </c>
      <c r="AG11" t="s">
        <v>40</v>
      </c>
      <c r="AH11" t="s">
        <v>40</v>
      </c>
      <c r="AI11" t="s">
        <v>40</v>
      </c>
      <c r="AJ11" t="s">
        <v>40</v>
      </c>
      <c r="AK11" t="s">
        <v>40</v>
      </c>
      <c r="AL11" t="s">
        <v>40</v>
      </c>
    </row>
    <row r="12" spans="1:41" x14ac:dyDescent="0.25">
      <c r="A12">
        <v>4E+20</v>
      </c>
      <c r="B12" t="s">
        <v>116</v>
      </c>
      <c r="C12" t="s">
        <v>126</v>
      </c>
      <c r="D12" t="s">
        <v>80</v>
      </c>
      <c r="E12">
        <v>77</v>
      </c>
      <c r="F12">
        <v>3</v>
      </c>
      <c r="G12">
        <v>3.8961038961038898E-2</v>
      </c>
      <c r="H12">
        <v>0</v>
      </c>
      <c r="I12">
        <v>0</v>
      </c>
      <c r="J12">
        <v>1</v>
      </c>
      <c r="K12">
        <v>2</v>
      </c>
      <c r="L12">
        <v>0</v>
      </c>
      <c r="M12">
        <v>0</v>
      </c>
      <c r="N12">
        <v>0</v>
      </c>
      <c r="O12">
        <v>0</v>
      </c>
      <c r="P12">
        <v>0</v>
      </c>
      <c r="Q12">
        <v>0</v>
      </c>
      <c r="R12">
        <v>0</v>
      </c>
      <c r="S12">
        <v>0</v>
      </c>
      <c r="T12">
        <v>0</v>
      </c>
      <c r="U12">
        <v>0</v>
      </c>
      <c r="V12" t="s">
        <v>40</v>
      </c>
      <c r="W12" t="s">
        <v>40</v>
      </c>
      <c r="X12" t="s">
        <v>40</v>
      </c>
      <c r="Y12" t="s">
        <v>40</v>
      </c>
      <c r="Z12" t="s">
        <v>40</v>
      </c>
      <c r="AA12" t="s">
        <v>40</v>
      </c>
      <c r="AB12" t="s">
        <v>40</v>
      </c>
      <c r="AC12" t="s">
        <v>40</v>
      </c>
      <c r="AD12" t="s">
        <v>40</v>
      </c>
      <c r="AE12" t="s">
        <v>40</v>
      </c>
      <c r="AF12" t="s">
        <v>40</v>
      </c>
      <c r="AG12" t="s">
        <v>40</v>
      </c>
      <c r="AH12" t="s">
        <v>40</v>
      </c>
      <c r="AI12" t="s">
        <v>40</v>
      </c>
      <c r="AJ12" t="s">
        <v>40</v>
      </c>
      <c r="AK12" t="s">
        <v>40</v>
      </c>
      <c r="AL12" t="s">
        <v>40</v>
      </c>
    </row>
    <row r="13" spans="1:41" x14ac:dyDescent="0.25">
      <c r="A13">
        <v>4E+20</v>
      </c>
      <c r="B13" t="s">
        <v>116</v>
      </c>
      <c r="C13" t="s">
        <v>127</v>
      </c>
      <c r="D13" t="s">
        <v>80</v>
      </c>
      <c r="E13">
        <v>671</v>
      </c>
      <c r="F13">
        <v>13</v>
      </c>
      <c r="G13">
        <v>1.9374068554396402E-2</v>
      </c>
      <c r="H13">
        <v>4</v>
      </c>
      <c r="I13">
        <v>1</v>
      </c>
      <c r="J13">
        <v>0</v>
      </c>
      <c r="K13">
        <v>0</v>
      </c>
      <c r="L13">
        <v>3</v>
      </c>
      <c r="M13">
        <v>3</v>
      </c>
      <c r="N13">
        <v>2</v>
      </c>
      <c r="O13">
        <v>0</v>
      </c>
      <c r="P13">
        <v>0</v>
      </c>
      <c r="Q13">
        <v>0</v>
      </c>
      <c r="R13">
        <v>0</v>
      </c>
      <c r="S13">
        <v>0</v>
      </c>
      <c r="T13">
        <v>0</v>
      </c>
      <c r="U13">
        <v>0</v>
      </c>
      <c r="V13" t="s">
        <v>40</v>
      </c>
      <c r="W13" t="s">
        <v>40</v>
      </c>
      <c r="X13" t="s">
        <v>40</v>
      </c>
      <c r="Y13" t="s">
        <v>40</v>
      </c>
      <c r="Z13" t="s">
        <v>40</v>
      </c>
      <c r="AA13" t="s">
        <v>40</v>
      </c>
      <c r="AB13" t="s">
        <v>40</v>
      </c>
      <c r="AC13" t="s">
        <v>40</v>
      </c>
      <c r="AD13" t="s">
        <v>40</v>
      </c>
      <c r="AE13" t="s">
        <v>40</v>
      </c>
      <c r="AF13" t="s">
        <v>40</v>
      </c>
      <c r="AG13" t="s">
        <v>40</v>
      </c>
      <c r="AH13" t="s">
        <v>40</v>
      </c>
      <c r="AI13" t="s">
        <v>40</v>
      </c>
      <c r="AJ13" t="s">
        <v>40</v>
      </c>
      <c r="AK13" t="s">
        <v>40</v>
      </c>
      <c r="AL13" t="s">
        <v>40</v>
      </c>
    </row>
    <row r="14" spans="1:41" x14ac:dyDescent="0.25">
      <c r="A14">
        <v>4E+20</v>
      </c>
      <c r="B14" t="s">
        <v>116</v>
      </c>
      <c r="C14" t="s">
        <v>128</v>
      </c>
      <c r="D14" t="s">
        <v>80</v>
      </c>
      <c r="E14">
        <v>65</v>
      </c>
      <c r="F14">
        <v>2</v>
      </c>
      <c r="G14">
        <v>3.0769230769230702E-2</v>
      </c>
      <c r="H14">
        <v>0</v>
      </c>
      <c r="I14">
        <v>0</v>
      </c>
      <c r="J14">
        <v>0</v>
      </c>
      <c r="K14">
        <v>1</v>
      </c>
      <c r="L14">
        <v>0</v>
      </c>
      <c r="M14">
        <v>0</v>
      </c>
      <c r="N14">
        <v>1</v>
      </c>
      <c r="O14">
        <v>0</v>
      </c>
      <c r="P14">
        <v>0</v>
      </c>
      <c r="Q14">
        <v>0</v>
      </c>
      <c r="R14">
        <v>0</v>
      </c>
      <c r="S14">
        <v>0</v>
      </c>
      <c r="T14">
        <v>0</v>
      </c>
      <c r="U14">
        <v>0</v>
      </c>
      <c r="V14" t="s">
        <v>40</v>
      </c>
      <c r="W14" t="s">
        <v>40</v>
      </c>
      <c r="X14" t="s">
        <v>40</v>
      </c>
      <c r="Y14" t="s">
        <v>40</v>
      </c>
      <c r="Z14" t="s">
        <v>40</v>
      </c>
      <c r="AA14" t="s">
        <v>40</v>
      </c>
      <c r="AB14" t="s">
        <v>40</v>
      </c>
      <c r="AC14" t="s">
        <v>40</v>
      </c>
      <c r="AD14" t="s">
        <v>40</v>
      </c>
      <c r="AE14" t="s">
        <v>40</v>
      </c>
      <c r="AF14" t="s">
        <v>40</v>
      </c>
      <c r="AG14" t="s">
        <v>40</v>
      </c>
      <c r="AH14" t="s">
        <v>40</v>
      </c>
      <c r="AI14" t="s">
        <v>40</v>
      </c>
      <c r="AJ14" t="s">
        <v>40</v>
      </c>
      <c r="AK14" t="s">
        <v>40</v>
      </c>
      <c r="AL14" t="s">
        <v>40</v>
      </c>
    </row>
    <row r="15" spans="1:41" x14ac:dyDescent="0.25">
      <c r="A15">
        <v>4E+20</v>
      </c>
      <c r="B15" t="s">
        <v>116</v>
      </c>
      <c r="C15" t="s">
        <v>129</v>
      </c>
      <c r="D15" t="s">
        <v>80</v>
      </c>
      <c r="E15">
        <v>1275</v>
      </c>
      <c r="F15">
        <v>28</v>
      </c>
      <c r="G15">
        <v>2.19607843137254E-2</v>
      </c>
      <c r="H15">
        <v>3</v>
      </c>
      <c r="I15">
        <v>0</v>
      </c>
      <c r="J15">
        <v>3</v>
      </c>
      <c r="K15">
        <v>4</v>
      </c>
      <c r="L15">
        <v>7</v>
      </c>
      <c r="M15">
        <v>1</v>
      </c>
      <c r="N15">
        <v>4</v>
      </c>
      <c r="O15">
        <v>0</v>
      </c>
      <c r="P15">
        <v>5</v>
      </c>
      <c r="Q15">
        <v>0</v>
      </c>
      <c r="R15">
        <v>0</v>
      </c>
      <c r="S15">
        <v>1</v>
      </c>
      <c r="T15">
        <v>0</v>
      </c>
      <c r="U15">
        <v>0</v>
      </c>
      <c r="V15" t="s">
        <v>40</v>
      </c>
      <c r="W15" t="s">
        <v>40</v>
      </c>
      <c r="X15" t="s">
        <v>40</v>
      </c>
      <c r="Y15" t="s">
        <v>40</v>
      </c>
      <c r="Z15" t="s">
        <v>40</v>
      </c>
      <c r="AA15" t="s">
        <v>40</v>
      </c>
      <c r="AB15" t="s">
        <v>40</v>
      </c>
      <c r="AC15" t="s">
        <v>40</v>
      </c>
      <c r="AD15" t="s">
        <v>40</v>
      </c>
      <c r="AE15" t="s">
        <v>40</v>
      </c>
      <c r="AF15" t="s">
        <v>40</v>
      </c>
      <c r="AG15" t="s">
        <v>40</v>
      </c>
      <c r="AH15" t="s">
        <v>40</v>
      </c>
      <c r="AI15" t="s">
        <v>40</v>
      </c>
      <c r="AJ15" t="s">
        <v>40</v>
      </c>
      <c r="AK15" t="s">
        <v>40</v>
      </c>
      <c r="AL15" t="s">
        <v>40</v>
      </c>
    </row>
    <row r="16" spans="1:41" x14ac:dyDescent="0.25">
      <c r="A16">
        <v>4E+20</v>
      </c>
      <c r="B16" t="s">
        <v>116</v>
      </c>
      <c r="C16" t="s">
        <v>130</v>
      </c>
      <c r="D16" t="s">
        <v>80</v>
      </c>
      <c r="E16">
        <v>911</v>
      </c>
      <c r="F16">
        <v>13</v>
      </c>
      <c r="G16">
        <v>1.42700329308452E-2</v>
      </c>
      <c r="H16">
        <v>3</v>
      </c>
      <c r="I16">
        <v>0</v>
      </c>
      <c r="J16">
        <v>1</v>
      </c>
      <c r="K16">
        <v>1</v>
      </c>
      <c r="L16">
        <v>3</v>
      </c>
      <c r="M16">
        <v>1</v>
      </c>
      <c r="N16">
        <v>4</v>
      </c>
      <c r="O16">
        <v>0</v>
      </c>
      <c r="P16">
        <v>0</v>
      </c>
      <c r="Q16">
        <v>0</v>
      </c>
      <c r="R16">
        <v>0</v>
      </c>
      <c r="S16">
        <v>0</v>
      </c>
      <c r="T16">
        <v>0</v>
      </c>
      <c r="U16">
        <v>0</v>
      </c>
      <c r="V16" t="s">
        <v>40</v>
      </c>
      <c r="W16" t="s">
        <v>40</v>
      </c>
      <c r="X16" t="s">
        <v>40</v>
      </c>
      <c r="Y16" t="s">
        <v>40</v>
      </c>
      <c r="Z16" t="s">
        <v>40</v>
      </c>
      <c r="AA16" t="s">
        <v>40</v>
      </c>
      <c r="AB16" t="s">
        <v>40</v>
      </c>
      <c r="AC16" t="s">
        <v>40</v>
      </c>
      <c r="AD16" t="s">
        <v>40</v>
      </c>
      <c r="AE16" t="s">
        <v>40</v>
      </c>
      <c r="AF16" t="s">
        <v>40</v>
      </c>
      <c r="AG16" t="s">
        <v>40</v>
      </c>
      <c r="AH16" t="s">
        <v>40</v>
      </c>
      <c r="AI16" t="s">
        <v>40</v>
      </c>
      <c r="AJ16" t="s">
        <v>40</v>
      </c>
      <c r="AK16" t="s">
        <v>40</v>
      </c>
      <c r="AL16" t="s">
        <v>40</v>
      </c>
    </row>
    <row r="17" spans="1:38" x14ac:dyDescent="0.25">
      <c r="A17">
        <v>4E+20</v>
      </c>
      <c r="B17" t="s">
        <v>116</v>
      </c>
      <c r="C17" t="s">
        <v>131</v>
      </c>
      <c r="D17" t="s">
        <v>80</v>
      </c>
      <c r="E17">
        <v>37</v>
      </c>
      <c r="F17">
        <v>2</v>
      </c>
      <c r="G17">
        <v>5.4054054054054002E-2</v>
      </c>
      <c r="H17">
        <v>0</v>
      </c>
      <c r="I17">
        <v>0</v>
      </c>
      <c r="J17">
        <v>0</v>
      </c>
      <c r="K17">
        <v>0</v>
      </c>
      <c r="L17">
        <v>0</v>
      </c>
      <c r="M17">
        <v>0</v>
      </c>
      <c r="N17">
        <v>2</v>
      </c>
      <c r="O17">
        <v>0</v>
      </c>
      <c r="P17">
        <v>0</v>
      </c>
      <c r="Q17">
        <v>0</v>
      </c>
      <c r="R17">
        <v>0</v>
      </c>
      <c r="S17">
        <v>0</v>
      </c>
      <c r="T17">
        <v>0</v>
      </c>
      <c r="U17">
        <v>0</v>
      </c>
      <c r="V17" t="s">
        <v>40</v>
      </c>
      <c r="W17" t="s">
        <v>40</v>
      </c>
      <c r="X17" t="s">
        <v>40</v>
      </c>
      <c r="Y17" t="s">
        <v>40</v>
      </c>
      <c r="Z17" t="s">
        <v>40</v>
      </c>
      <c r="AA17" t="s">
        <v>40</v>
      </c>
      <c r="AB17" t="s">
        <v>40</v>
      </c>
      <c r="AC17" t="s">
        <v>40</v>
      </c>
      <c r="AD17" t="s">
        <v>40</v>
      </c>
      <c r="AE17" t="s">
        <v>40</v>
      </c>
      <c r="AF17" t="s">
        <v>40</v>
      </c>
      <c r="AG17" t="s">
        <v>40</v>
      </c>
      <c r="AH17" t="s">
        <v>40</v>
      </c>
      <c r="AI17" t="s">
        <v>40</v>
      </c>
      <c r="AJ17" t="s">
        <v>40</v>
      </c>
      <c r="AK17" t="s">
        <v>40</v>
      </c>
      <c r="AL17" t="s">
        <v>40</v>
      </c>
    </row>
    <row r="18" spans="1:38" x14ac:dyDescent="0.25">
      <c r="A18">
        <v>4E+20</v>
      </c>
      <c r="B18" t="s">
        <v>116</v>
      </c>
      <c r="C18" t="s">
        <v>132</v>
      </c>
      <c r="D18" t="s">
        <v>80</v>
      </c>
      <c r="E18">
        <v>40012</v>
      </c>
      <c r="F18">
        <v>981</v>
      </c>
      <c r="G18">
        <v>2.4517644706588002E-2</v>
      </c>
      <c r="H18">
        <v>37</v>
      </c>
      <c r="I18">
        <v>3</v>
      </c>
      <c r="J18">
        <v>25</v>
      </c>
      <c r="K18">
        <v>31</v>
      </c>
      <c r="L18">
        <v>154</v>
      </c>
      <c r="M18">
        <v>4</v>
      </c>
      <c r="N18">
        <v>104</v>
      </c>
      <c r="O18">
        <v>0</v>
      </c>
      <c r="P18">
        <v>614</v>
      </c>
      <c r="Q18">
        <v>0</v>
      </c>
      <c r="R18">
        <v>0</v>
      </c>
      <c r="S18">
        <v>8</v>
      </c>
      <c r="T18">
        <v>1</v>
      </c>
      <c r="U18">
        <v>0</v>
      </c>
      <c r="V18" t="s">
        <v>40</v>
      </c>
      <c r="W18" t="s">
        <v>40</v>
      </c>
      <c r="X18" t="s">
        <v>40</v>
      </c>
      <c r="Y18" t="s">
        <v>40</v>
      </c>
      <c r="Z18" t="s">
        <v>40</v>
      </c>
      <c r="AA18" t="s">
        <v>40</v>
      </c>
      <c r="AB18" t="s">
        <v>40</v>
      </c>
      <c r="AC18" t="s">
        <v>40</v>
      </c>
      <c r="AD18" t="s">
        <v>40</v>
      </c>
      <c r="AE18" t="s">
        <v>40</v>
      </c>
      <c r="AF18" t="s">
        <v>40</v>
      </c>
      <c r="AG18" t="s">
        <v>40</v>
      </c>
      <c r="AH18" t="s">
        <v>40</v>
      </c>
      <c r="AI18" t="s">
        <v>40</v>
      </c>
      <c r="AJ18" t="s">
        <v>40</v>
      </c>
      <c r="AK18" t="s">
        <v>40</v>
      </c>
      <c r="AL18" t="s">
        <v>40</v>
      </c>
    </row>
    <row r="19" spans="1:38" x14ac:dyDescent="0.25">
      <c r="A19">
        <v>4E+20</v>
      </c>
      <c r="B19" t="s">
        <v>116</v>
      </c>
      <c r="C19" t="s">
        <v>133</v>
      </c>
      <c r="D19" t="s">
        <v>80</v>
      </c>
      <c r="E19">
        <v>136</v>
      </c>
      <c r="F19">
        <v>9</v>
      </c>
      <c r="G19">
        <v>6.6176470588235295E-2</v>
      </c>
      <c r="H19">
        <v>1</v>
      </c>
      <c r="I19">
        <v>1</v>
      </c>
      <c r="J19">
        <v>0</v>
      </c>
      <c r="K19">
        <v>1</v>
      </c>
      <c r="L19">
        <v>2</v>
      </c>
      <c r="M19">
        <v>0</v>
      </c>
      <c r="N19">
        <v>4</v>
      </c>
      <c r="O19">
        <v>0</v>
      </c>
      <c r="P19">
        <v>0</v>
      </c>
      <c r="Q19">
        <v>0</v>
      </c>
      <c r="R19">
        <v>0</v>
      </c>
      <c r="S19">
        <v>0</v>
      </c>
      <c r="T19">
        <v>0</v>
      </c>
      <c r="U19">
        <v>0</v>
      </c>
      <c r="V19" t="s">
        <v>40</v>
      </c>
      <c r="W19" t="s">
        <v>40</v>
      </c>
      <c r="X19" t="s">
        <v>40</v>
      </c>
      <c r="Y19" t="s">
        <v>40</v>
      </c>
      <c r="Z19" t="s">
        <v>40</v>
      </c>
      <c r="AA19" t="s">
        <v>40</v>
      </c>
      <c r="AB19" t="s">
        <v>40</v>
      </c>
      <c r="AC19" t="s">
        <v>40</v>
      </c>
      <c r="AD19" t="s">
        <v>40</v>
      </c>
      <c r="AE19" t="s">
        <v>40</v>
      </c>
      <c r="AF19" t="s">
        <v>40</v>
      </c>
      <c r="AG19" t="s">
        <v>40</v>
      </c>
      <c r="AH19" t="s">
        <v>40</v>
      </c>
      <c r="AI19" t="s">
        <v>40</v>
      </c>
      <c r="AJ19" t="s">
        <v>40</v>
      </c>
      <c r="AK19" t="s">
        <v>40</v>
      </c>
      <c r="AL19" t="s">
        <v>40</v>
      </c>
    </row>
    <row r="20" spans="1:38" x14ac:dyDescent="0.25">
      <c r="A20">
        <v>4E+20</v>
      </c>
      <c r="B20" t="s">
        <v>116</v>
      </c>
      <c r="C20" t="s">
        <v>134</v>
      </c>
      <c r="D20" t="s">
        <v>80</v>
      </c>
      <c r="E20">
        <v>2070</v>
      </c>
      <c r="F20">
        <v>34</v>
      </c>
      <c r="G20">
        <v>1.6425120772946802E-2</v>
      </c>
      <c r="H20">
        <v>5</v>
      </c>
      <c r="I20">
        <v>0</v>
      </c>
      <c r="J20">
        <v>1</v>
      </c>
      <c r="K20">
        <v>4</v>
      </c>
      <c r="L20">
        <v>4</v>
      </c>
      <c r="M20">
        <v>4</v>
      </c>
      <c r="N20">
        <v>10</v>
      </c>
      <c r="O20">
        <v>0</v>
      </c>
      <c r="P20">
        <v>5</v>
      </c>
      <c r="Q20">
        <v>0</v>
      </c>
      <c r="R20">
        <v>0</v>
      </c>
      <c r="S20">
        <v>1</v>
      </c>
      <c r="T20">
        <v>0</v>
      </c>
      <c r="U20">
        <v>0</v>
      </c>
      <c r="V20" t="s">
        <v>40</v>
      </c>
      <c r="W20" t="s">
        <v>40</v>
      </c>
      <c r="X20" t="s">
        <v>40</v>
      </c>
      <c r="Y20" t="s">
        <v>40</v>
      </c>
      <c r="Z20" t="s">
        <v>40</v>
      </c>
      <c r="AA20" t="s">
        <v>40</v>
      </c>
      <c r="AB20" t="s">
        <v>40</v>
      </c>
      <c r="AC20" t="s">
        <v>40</v>
      </c>
      <c r="AD20" t="s">
        <v>40</v>
      </c>
      <c r="AE20" t="s">
        <v>40</v>
      </c>
      <c r="AF20" t="s">
        <v>40</v>
      </c>
      <c r="AG20" t="s">
        <v>40</v>
      </c>
      <c r="AH20" t="s">
        <v>40</v>
      </c>
      <c r="AI20" t="s">
        <v>40</v>
      </c>
      <c r="AJ20" t="s">
        <v>40</v>
      </c>
      <c r="AK20" t="s">
        <v>40</v>
      </c>
      <c r="AL20" t="s">
        <v>40</v>
      </c>
    </row>
    <row r="21" spans="1:38" x14ac:dyDescent="0.25">
      <c r="A21">
        <v>4E+20</v>
      </c>
      <c r="B21" t="s">
        <v>116</v>
      </c>
      <c r="C21" t="s">
        <v>135</v>
      </c>
      <c r="D21" t="s">
        <v>80</v>
      </c>
      <c r="E21">
        <v>1494</v>
      </c>
      <c r="F21">
        <v>28</v>
      </c>
      <c r="G21">
        <v>1.8741633199464501E-2</v>
      </c>
      <c r="H21">
        <v>4</v>
      </c>
      <c r="I21">
        <v>0</v>
      </c>
      <c r="J21">
        <v>3</v>
      </c>
      <c r="K21">
        <v>3</v>
      </c>
      <c r="L21">
        <v>2</v>
      </c>
      <c r="M21">
        <v>0</v>
      </c>
      <c r="N21">
        <v>8</v>
      </c>
      <c r="O21">
        <v>0</v>
      </c>
      <c r="P21">
        <v>8</v>
      </c>
      <c r="Q21">
        <v>0</v>
      </c>
      <c r="R21">
        <v>0</v>
      </c>
      <c r="S21">
        <v>0</v>
      </c>
      <c r="T21">
        <v>0</v>
      </c>
      <c r="U21">
        <v>0</v>
      </c>
      <c r="V21" t="s">
        <v>40</v>
      </c>
      <c r="W21" t="s">
        <v>40</v>
      </c>
      <c r="X21" t="s">
        <v>40</v>
      </c>
      <c r="Y21" t="s">
        <v>40</v>
      </c>
      <c r="Z21" t="s">
        <v>40</v>
      </c>
      <c r="AA21" t="s">
        <v>40</v>
      </c>
      <c r="AB21" t="s">
        <v>40</v>
      </c>
      <c r="AC21" t="s">
        <v>40</v>
      </c>
      <c r="AD21" t="s">
        <v>40</v>
      </c>
      <c r="AE21" t="s">
        <v>40</v>
      </c>
      <c r="AF21" t="s">
        <v>40</v>
      </c>
      <c r="AG21" t="s">
        <v>40</v>
      </c>
      <c r="AH21" t="s">
        <v>40</v>
      </c>
      <c r="AI21" t="s">
        <v>40</v>
      </c>
      <c r="AJ21" t="s">
        <v>40</v>
      </c>
      <c r="AK21" t="s">
        <v>40</v>
      </c>
      <c r="AL21" t="s">
        <v>40</v>
      </c>
    </row>
    <row r="22" spans="1:38" x14ac:dyDescent="0.25">
      <c r="A22">
        <v>4E+20</v>
      </c>
      <c r="B22" t="s">
        <v>116</v>
      </c>
      <c r="C22" t="s">
        <v>136</v>
      </c>
      <c r="D22" t="s">
        <v>80</v>
      </c>
      <c r="E22">
        <v>2303</v>
      </c>
      <c r="F22">
        <v>26</v>
      </c>
      <c r="G22">
        <v>1.12896222318714E-2</v>
      </c>
      <c r="H22">
        <v>2</v>
      </c>
      <c r="I22">
        <v>0</v>
      </c>
      <c r="J22">
        <v>1</v>
      </c>
      <c r="K22">
        <v>3</v>
      </c>
      <c r="L22">
        <v>9</v>
      </c>
      <c r="M22">
        <v>0</v>
      </c>
      <c r="N22">
        <v>9</v>
      </c>
      <c r="O22">
        <v>0</v>
      </c>
      <c r="P22">
        <v>0</v>
      </c>
      <c r="Q22">
        <v>0</v>
      </c>
      <c r="R22">
        <v>0</v>
      </c>
      <c r="S22">
        <v>2</v>
      </c>
      <c r="T22">
        <v>0</v>
      </c>
      <c r="U22">
        <v>0</v>
      </c>
      <c r="V22" t="s">
        <v>40</v>
      </c>
      <c r="W22" t="s">
        <v>40</v>
      </c>
      <c r="X22" t="s">
        <v>40</v>
      </c>
      <c r="Y22" t="s">
        <v>40</v>
      </c>
      <c r="Z22" t="s">
        <v>40</v>
      </c>
      <c r="AA22" t="s">
        <v>40</v>
      </c>
      <c r="AB22" t="s">
        <v>40</v>
      </c>
      <c r="AC22" t="s">
        <v>40</v>
      </c>
      <c r="AD22" t="s">
        <v>40</v>
      </c>
      <c r="AE22" t="s">
        <v>40</v>
      </c>
      <c r="AF22" t="s">
        <v>40</v>
      </c>
      <c r="AG22" t="s">
        <v>40</v>
      </c>
      <c r="AH22" t="s">
        <v>40</v>
      </c>
      <c r="AI22" t="s">
        <v>40</v>
      </c>
      <c r="AJ22" t="s">
        <v>40</v>
      </c>
      <c r="AK22" t="s">
        <v>40</v>
      </c>
      <c r="AL22" t="s">
        <v>40</v>
      </c>
    </row>
    <row r="23" spans="1:38" x14ac:dyDescent="0.25">
      <c r="A23">
        <v>4E+20</v>
      </c>
      <c r="B23" t="s">
        <v>116</v>
      </c>
      <c r="C23" t="s">
        <v>137</v>
      </c>
      <c r="D23" t="s">
        <v>80</v>
      </c>
      <c r="E23">
        <v>1508</v>
      </c>
      <c r="F23">
        <v>21</v>
      </c>
      <c r="G23">
        <v>1.39257294429708E-2</v>
      </c>
      <c r="H23">
        <v>5</v>
      </c>
      <c r="I23">
        <v>0</v>
      </c>
      <c r="J23">
        <v>3</v>
      </c>
      <c r="K23">
        <v>2</v>
      </c>
      <c r="L23">
        <v>3</v>
      </c>
      <c r="M23">
        <v>0</v>
      </c>
      <c r="N23">
        <v>5</v>
      </c>
      <c r="O23">
        <v>0</v>
      </c>
      <c r="P23">
        <v>3</v>
      </c>
      <c r="Q23">
        <v>0</v>
      </c>
      <c r="R23">
        <v>0</v>
      </c>
      <c r="S23">
        <v>0</v>
      </c>
      <c r="T23">
        <v>0</v>
      </c>
      <c r="U23">
        <v>0</v>
      </c>
      <c r="V23" t="s">
        <v>40</v>
      </c>
      <c r="W23" t="s">
        <v>40</v>
      </c>
      <c r="X23" t="s">
        <v>40</v>
      </c>
      <c r="Y23" t="s">
        <v>40</v>
      </c>
      <c r="Z23" t="s">
        <v>40</v>
      </c>
      <c r="AA23" t="s">
        <v>40</v>
      </c>
      <c r="AB23" t="s">
        <v>40</v>
      </c>
      <c r="AC23" t="s">
        <v>40</v>
      </c>
      <c r="AD23" t="s">
        <v>40</v>
      </c>
      <c r="AE23" t="s">
        <v>40</v>
      </c>
      <c r="AF23" t="s">
        <v>40</v>
      </c>
      <c r="AG23" t="s">
        <v>40</v>
      </c>
      <c r="AH23" t="s">
        <v>40</v>
      </c>
      <c r="AI23" t="s">
        <v>40</v>
      </c>
      <c r="AJ23" t="s">
        <v>40</v>
      </c>
      <c r="AK23" t="s">
        <v>40</v>
      </c>
      <c r="AL23" t="s">
        <v>40</v>
      </c>
    </row>
    <row r="24" spans="1:38" x14ac:dyDescent="0.25">
      <c r="A24">
        <v>4E+20</v>
      </c>
      <c r="B24" t="s">
        <v>116</v>
      </c>
      <c r="C24" t="s">
        <v>138</v>
      </c>
      <c r="D24" t="s">
        <v>80</v>
      </c>
      <c r="E24">
        <v>1787</v>
      </c>
      <c r="F24">
        <v>22</v>
      </c>
      <c r="G24">
        <v>1.23111359820928E-2</v>
      </c>
      <c r="H24">
        <v>10</v>
      </c>
      <c r="I24">
        <v>0</v>
      </c>
      <c r="J24">
        <v>1</v>
      </c>
      <c r="K24">
        <v>2</v>
      </c>
      <c r="L24">
        <v>7</v>
      </c>
      <c r="M24">
        <v>0</v>
      </c>
      <c r="N24">
        <v>2</v>
      </c>
      <c r="O24">
        <v>0</v>
      </c>
      <c r="P24">
        <v>0</v>
      </c>
      <c r="Q24">
        <v>0</v>
      </c>
      <c r="R24">
        <v>0</v>
      </c>
      <c r="S24">
        <v>0</v>
      </c>
      <c r="T24">
        <v>0</v>
      </c>
      <c r="U24">
        <v>0</v>
      </c>
      <c r="V24" t="s">
        <v>40</v>
      </c>
      <c r="W24" t="s">
        <v>40</v>
      </c>
      <c r="X24" t="s">
        <v>40</v>
      </c>
      <c r="Y24" t="s">
        <v>40</v>
      </c>
      <c r="Z24" t="s">
        <v>40</v>
      </c>
      <c r="AA24" t="s">
        <v>40</v>
      </c>
      <c r="AB24" t="s">
        <v>40</v>
      </c>
      <c r="AC24" t="s">
        <v>40</v>
      </c>
      <c r="AD24" t="s">
        <v>40</v>
      </c>
      <c r="AE24" t="s">
        <v>40</v>
      </c>
      <c r="AF24" t="s">
        <v>40</v>
      </c>
      <c r="AG24" t="s">
        <v>40</v>
      </c>
      <c r="AH24" t="s">
        <v>40</v>
      </c>
      <c r="AI24" t="s">
        <v>40</v>
      </c>
      <c r="AJ24" t="s">
        <v>40</v>
      </c>
      <c r="AK24" t="s">
        <v>40</v>
      </c>
      <c r="AL24" t="s">
        <v>40</v>
      </c>
    </row>
    <row r="25" spans="1:38" x14ac:dyDescent="0.25">
      <c r="A25">
        <v>4E+20</v>
      </c>
      <c r="B25" t="s">
        <v>116</v>
      </c>
      <c r="C25" t="s">
        <v>139</v>
      </c>
      <c r="D25" t="s">
        <v>80</v>
      </c>
      <c r="E25">
        <v>196</v>
      </c>
      <c r="F25">
        <v>2</v>
      </c>
      <c r="G25">
        <v>1.0204081632653E-2</v>
      </c>
      <c r="H25">
        <v>0</v>
      </c>
      <c r="I25">
        <v>0</v>
      </c>
      <c r="J25">
        <v>0</v>
      </c>
      <c r="K25">
        <v>1</v>
      </c>
      <c r="L25">
        <v>0</v>
      </c>
      <c r="M25">
        <v>0</v>
      </c>
      <c r="N25">
        <v>1</v>
      </c>
      <c r="O25">
        <v>0</v>
      </c>
      <c r="P25">
        <v>0</v>
      </c>
      <c r="Q25">
        <v>0</v>
      </c>
      <c r="R25">
        <v>0</v>
      </c>
      <c r="S25">
        <v>0</v>
      </c>
      <c r="T25">
        <v>0</v>
      </c>
      <c r="U25">
        <v>0</v>
      </c>
      <c r="V25" t="s">
        <v>40</v>
      </c>
      <c r="W25" t="s">
        <v>40</v>
      </c>
      <c r="X25" t="s">
        <v>40</v>
      </c>
      <c r="Y25" t="s">
        <v>40</v>
      </c>
      <c r="Z25" t="s">
        <v>40</v>
      </c>
      <c r="AA25" t="s">
        <v>40</v>
      </c>
      <c r="AB25" t="s">
        <v>40</v>
      </c>
      <c r="AC25" t="s">
        <v>40</v>
      </c>
      <c r="AD25" t="s">
        <v>40</v>
      </c>
      <c r="AE25" t="s">
        <v>40</v>
      </c>
      <c r="AF25" t="s">
        <v>40</v>
      </c>
      <c r="AG25" t="s">
        <v>40</v>
      </c>
      <c r="AH25" t="s">
        <v>40</v>
      </c>
      <c r="AI25" t="s">
        <v>40</v>
      </c>
      <c r="AJ25" t="s">
        <v>40</v>
      </c>
      <c r="AK25" t="s">
        <v>40</v>
      </c>
      <c r="AL25" t="s">
        <v>40</v>
      </c>
    </row>
    <row r="26" spans="1:38" x14ac:dyDescent="0.25">
      <c r="A26">
        <v>4E+20</v>
      </c>
      <c r="B26" t="s">
        <v>116</v>
      </c>
      <c r="C26" t="s">
        <v>140</v>
      </c>
      <c r="D26" t="s">
        <v>80</v>
      </c>
      <c r="E26">
        <v>45807</v>
      </c>
      <c r="F26">
        <v>1417</v>
      </c>
      <c r="G26">
        <v>3.0934136703997198E-2</v>
      </c>
      <c r="H26">
        <v>94</v>
      </c>
      <c r="I26">
        <v>3</v>
      </c>
      <c r="J26">
        <v>95</v>
      </c>
      <c r="K26">
        <v>55</v>
      </c>
      <c r="L26">
        <v>381</v>
      </c>
      <c r="M26">
        <v>8</v>
      </c>
      <c r="N26">
        <v>171</v>
      </c>
      <c r="O26">
        <v>1</v>
      </c>
      <c r="P26">
        <v>596</v>
      </c>
      <c r="Q26">
        <v>0</v>
      </c>
      <c r="R26">
        <v>0</v>
      </c>
      <c r="S26">
        <v>8</v>
      </c>
      <c r="T26">
        <v>5</v>
      </c>
      <c r="U26">
        <v>0</v>
      </c>
      <c r="V26" t="s">
        <v>40</v>
      </c>
      <c r="W26" t="s">
        <v>40</v>
      </c>
      <c r="X26" t="s">
        <v>40</v>
      </c>
      <c r="Y26" t="s">
        <v>40</v>
      </c>
      <c r="Z26" t="s">
        <v>40</v>
      </c>
      <c r="AA26" t="s">
        <v>40</v>
      </c>
      <c r="AB26" t="s">
        <v>40</v>
      </c>
      <c r="AC26" t="s">
        <v>40</v>
      </c>
      <c r="AD26" t="s">
        <v>40</v>
      </c>
      <c r="AE26" t="s">
        <v>40</v>
      </c>
      <c r="AF26" t="s">
        <v>40</v>
      </c>
      <c r="AG26" t="s">
        <v>40</v>
      </c>
      <c r="AH26" t="s">
        <v>40</v>
      </c>
      <c r="AI26" t="s">
        <v>40</v>
      </c>
      <c r="AJ26" t="s">
        <v>40</v>
      </c>
      <c r="AK26" t="s">
        <v>40</v>
      </c>
      <c r="AL26" t="s">
        <v>40</v>
      </c>
    </row>
    <row r="27" spans="1:38" x14ac:dyDescent="0.25">
      <c r="A27">
        <v>4E+20</v>
      </c>
      <c r="B27" t="s">
        <v>116</v>
      </c>
      <c r="C27" t="s">
        <v>141</v>
      </c>
      <c r="D27" t="s">
        <v>80</v>
      </c>
      <c r="E27">
        <v>35967</v>
      </c>
      <c r="F27">
        <v>130</v>
      </c>
      <c r="G27">
        <v>3.6144243334167402E-3</v>
      </c>
      <c r="H27">
        <v>11</v>
      </c>
      <c r="I27">
        <v>0</v>
      </c>
      <c r="J27">
        <v>4</v>
      </c>
      <c r="K27">
        <v>27</v>
      </c>
      <c r="L27">
        <v>21</v>
      </c>
      <c r="M27">
        <v>11</v>
      </c>
      <c r="N27">
        <v>49</v>
      </c>
      <c r="O27">
        <v>1</v>
      </c>
      <c r="P27">
        <v>0</v>
      </c>
      <c r="Q27">
        <v>0</v>
      </c>
      <c r="R27">
        <v>3</v>
      </c>
      <c r="S27">
        <v>3</v>
      </c>
      <c r="T27">
        <v>0</v>
      </c>
      <c r="U27">
        <v>0</v>
      </c>
      <c r="V27" t="s">
        <v>40</v>
      </c>
      <c r="W27" t="s">
        <v>40</v>
      </c>
      <c r="X27" t="s">
        <v>40</v>
      </c>
      <c r="Y27" t="s">
        <v>40</v>
      </c>
      <c r="Z27" t="s">
        <v>40</v>
      </c>
      <c r="AA27" t="s">
        <v>40</v>
      </c>
      <c r="AB27" t="s">
        <v>40</v>
      </c>
      <c r="AC27" t="s">
        <v>40</v>
      </c>
      <c r="AD27" t="s">
        <v>40</v>
      </c>
      <c r="AE27" t="s">
        <v>40</v>
      </c>
      <c r="AF27" t="s">
        <v>40</v>
      </c>
      <c r="AG27" t="s">
        <v>40</v>
      </c>
      <c r="AH27" t="s">
        <v>40</v>
      </c>
      <c r="AI27" t="s">
        <v>40</v>
      </c>
      <c r="AJ27" t="s">
        <v>40</v>
      </c>
      <c r="AK27" t="s">
        <v>40</v>
      </c>
      <c r="AL27" t="s">
        <v>40</v>
      </c>
    </row>
    <row r="28" spans="1:38" x14ac:dyDescent="0.25">
      <c r="A28">
        <v>4E+20</v>
      </c>
      <c r="B28" t="s">
        <v>116</v>
      </c>
      <c r="C28" t="s">
        <v>142</v>
      </c>
      <c r="D28" t="s">
        <v>80</v>
      </c>
      <c r="E28">
        <v>733</v>
      </c>
      <c r="F28">
        <v>10</v>
      </c>
      <c r="G28">
        <v>1.36425648021828E-2</v>
      </c>
      <c r="H28">
        <v>1</v>
      </c>
      <c r="I28">
        <v>0</v>
      </c>
      <c r="J28">
        <v>0</v>
      </c>
      <c r="K28">
        <v>0</v>
      </c>
      <c r="L28">
        <v>8</v>
      </c>
      <c r="M28">
        <v>0</v>
      </c>
      <c r="N28">
        <v>1</v>
      </c>
      <c r="O28">
        <v>0</v>
      </c>
      <c r="P28">
        <v>0</v>
      </c>
      <c r="Q28">
        <v>0</v>
      </c>
      <c r="R28">
        <v>0</v>
      </c>
      <c r="S28">
        <v>0</v>
      </c>
      <c r="T28">
        <v>0</v>
      </c>
      <c r="U28">
        <v>0</v>
      </c>
      <c r="V28" t="s">
        <v>40</v>
      </c>
      <c r="W28" t="s">
        <v>40</v>
      </c>
      <c r="X28" t="s">
        <v>40</v>
      </c>
      <c r="Y28" t="s">
        <v>40</v>
      </c>
      <c r="Z28" t="s">
        <v>40</v>
      </c>
      <c r="AA28" t="s">
        <v>40</v>
      </c>
      <c r="AB28" t="s">
        <v>40</v>
      </c>
      <c r="AC28" t="s">
        <v>40</v>
      </c>
      <c r="AD28" t="s">
        <v>40</v>
      </c>
      <c r="AE28" t="s">
        <v>40</v>
      </c>
      <c r="AF28" t="s">
        <v>40</v>
      </c>
      <c r="AG28" t="s">
        <v>40</v>
      </c>
      <c r="AH28" t="s">
        <v>40</v>
      </c>
      <c r="AI28" t="s">
        <v>40</v>
      </c>
      <c r="AJ28" t="s">
        <v>40</v>
      </c>
      <c r="AK28" t="s">
        <v>40</v>
      </c>
      <c r="AL28" t="s">
        <v>40</v>
      </c>
    </row>
    <row r="29" spans="1:38" x14ac:dyDescent="0.25">
      <c r="A29">
        <v>4E+20</v>
      </c>
      <c r="B29" t="s">
        <v>116</v>
      </c>
      <c r="C29" t="s">
        <v>143</v>
      </c>
      <c r="D29" t="s">
        <v>80</v>
      </c>
      <c r="E29">
        <v>1468</v>
      </c>
      <c r="F29">
        <v>22</v>
      </c>
      <c r="G29">
        <v>1.49863760217983E-2</v>
      </c>
      <c r="H29">
        <v>1</v>
      </c>
      <c r="I29">
        <v>0</v>
      </c>
      <c r="J29">
        <v>1</v>
      </c>
      <c r="K29">
        <v>2</v>
      </c>
      <c r="L29">
        <v>9</v>
      </c>
      <c r="M29">
        <v>0</v>
      </c>
      <c r="N29">
        <v>5</v>
      </c>
      <c r="O29">
        <v>0</v>
      </c>
      <c r="P29">
        <v>4</v>
      </c>
      <c r="Q29">
        <v>0</v>
      </c>
      <c r="R29">
        <v>0</v>
      </c>
      <c r="S29">
        <v>0</v>
      </c>
      <c r="T29">
        <v>0</v>
      </c>
      <c r="U29">
        <v>0</v>
      </c>
      <c r="V29" t="s">
        <v>40</v>
      </c>
      <c r="W29" t="s">
        <v>40</v>
      </c>
      <c r="X29" t="s">
        <v>40</v>
      </c>
      <c r="Y29" t="s">
        <v>40</v>
      </c>
      <c r="Z29" t="s">
        <v>40</v>
      </c>
      <c r="AA29" t="s">
        <v>40</v>
      </c>
      <c r="AB29" t="s">
        <v>40</v>
      </c>
      <c r="AC29" t="s">
        <v>40</v>
      </c>
      <c r="AD29" t="s">
        <v>40</v>
      </c>
      <c r="AE29" t="s">
        <v>40</v>
      </c>
      <c r="AF29" t="s">
        <v>40</v>
      </c>
      <c r="AG29" t="s">
        <v>40</v>
      </c>
      <c r="AH29" t="s">
        <v>40</v>
      </c>
      <c r="AI29" t="s">
        <v>40</v>
      </c>
      <c r="AJ29" t="s">
        <v>40</v>
      </c>
      <c r="AK29" t="s">
        <v>40</v>
      </c>
      <c r="AL29" t="s">
        <v>40</v>
      </c>
    </row>
    <row r="30" spans="1:38" x14ac:dyDescent="0.25">
      <c r="A30">
        <v>4E+20</v>
      </c>
      <c r="B30" t="s">
        <v>116</v>
      </c>
      <c r="C30" t="s">
        <v>144</v>
      </c>
      <c r="D30" t="s">
        <v>80</v>
      </c>
      <c r="E30">
        <v>687</v>
      </c>
      <c r="F30">
        <v>7</v>
      </c>
      <c r="G30">
        <v>1.01892285298398E-2</v>
      </c>
      <c r="H30">
        <v>0</v>
      </c>
      <c r="I30">
        <v>0</v>
      </c>
      <c r="J30">
        <v>0</v>
      </c>
      <c r="K30">
        <v>1</v>
      </c>
      <c r="L30">
        <v>0</v>
      </c>
      <c r="M30">
        <v>0</v>
      </c>
      <c r="N30">
        <v>6</v>
      </c>
      <c r="O30">
        <v>0</v>
      </c>
      <c r="P30">
        <v>0</v>
      </c>
      <c r="Q30">
        <v>0</v>
      </c>
      <c r="R30">
        <v>0</v>
      </c>
      <c r="S30">
        <v>0</v>
      </c>
      <c r="T30">
        <v>0</v>
      </c>
      <c r="U30">
        <v>0</v>
      </c>
      <c r="V30" t="s">
        <v>40</v>
      </c>
      <c r="W30" t="s">
        <v>40</v>
      </c>
      <c r="X30" t="s">
        <v>40</v>
      </c>
      <c r="Y30" t="s">
        <v>40</v>
      </c>
      <c r="Z30" t="s">
        <v>40</v>
      </c>
      <c r="AA30" t="s">
        <v>40</v>
      </c>
      <c r="AB30" t="s">
        <v>40</v>
      </c>
      <c r="AC30" t="s">
        <v>40</v>
      </c>
      <c r="AD30" t="s">
        <v>40</v>
      </c>
      <c r="AE30" t="s">
        <v>40</v>
      </c>
      <c r="AF30" t="s">
        <v>40</v>
      </c>
      <c r="AG30" t="s">
        <v>40</v>
      </c>
      <c r="AH30" t="s">
        <v>40</v>
      </c>
      <c r="AI30" t="s">
        <v>40</v>
      </c>
      <c r="AJ30" t="s">
        <v>40</v>
      </c>
      <c r="AK30" t="s">
        <v>40</v>
      </c>
      <c r="AL30" t="s">
        <v>40</v>
      </c>
    </row>
    <row r="31" spans="1:38" x14ac:dyDescent="0.25">
      <c r="A31">
        <v>4E+20</v>
      </c>
      <c r="B31" t="s">
        <v>116</v>
      </c>
      <c r="C31" t="s">
        <v>145</v>
      </c>
      <c r="D31" t="s">
        <v>80</v>
      </c>
      <c r="E31">
        <v>1528</v>
      </c>
      <c r="F31">
        <v>27</v>
      </c>
      <c r="G31">
        <v>1.7670157068062801E-2</v>
      </c>
      <c r="H31">
        <v>1</v>
      </c>
      <c r="I31">
        <v>0</v>
      </c>
      <c r="J31">
        <v>1</v>
      </c>
      <c r="K31">
        <v>2</v>
      </c>
      <c r="L31">
        <v>3</v>
      </c>
      <c r="M31">
        <v>2</v>
      </c>
      <c r="N31">
        <v>9</v>
      </c>
      <c r="O31">
        <v>0</v>
      </c>
      <c r="P31">
        <v>9</v>
      </c>
      <c r="Q31">
        <v>0</v>
      </c>
      <c r="R31">
        <v>0</v>
      </c>
      <c r="S31">
        <v>0</v>
      </c>
      <c r="T31">
        <v>0</v>
      </c>
      <c r="U31">
        <v>0</v>
      </c>
      <c r="V31" t="s">
        <v>40</v>
      </c>
      <c r="W31" t="s">
        <v>40</v>
      </c>
      <c r="X31" t="s">
        <v>40</v>
      </c>
      <c r="Y31" t="s">
        <v>40</v>
      </c>
      <c r="Z31" t="s">
        <v>40</v>
      </c>
      <c r="AA31" t="s">
        <v>40</v>
      </c>
      <c r="AB31" t="s">
        <v>40</v>
      </c>
      <c r="AC31" t="s">
        <v>40</v>
      </c>
      <c r="AD31" t="s">
        <v>40</v>
      </c>
      <c r="AE31" t="s">
        <v>40</v>
      </c>
      <c r="AF31" t="s">
        <v>40</v>
      </c>
      <c r="AG31" t="s">
        <v>40</v>
      </c>
      <c r="AH31" t="s">
        <v>40</v>
      </c>
      <c r="AI31" t="s">
        <v>40</v>
      </c>
      <c r="AJ31" t="s">
        <v>40</v>
      </c>
      <c r="AK31" t="s">
        <v>40</v>
      </c>
      <c r="AL31" t="s">
        <v>40</v>
      </c>
    </row>
    <row r="32" spans="1:38" x14ac:dyDescent="0.25">
      <c r="A32">
        <v>4E+20</v>
      </c>
      <c r="B32" t="s">
        <v>116</v>
      </c>
      <c r="C32" t="s">
        <v>146</v>
      </c>
      <c r="D32" t="s">
        <v>80</v>
      </c>
      <c r="E32">
        <v>126</v>
      </c>
      <c r="F32">
        <v>6</v>
      </c>
      <c r="G32">
        <v>4.7619047619047603E-2</v>
      </c>
      <c r="H32">
        <v>0</v>
      </c>
      <c r="I32">
        <v>1</v>
      </c>
      <c r="J32">
        <v>0</v>
      </c>
      <c r="K32">
        <v>1</v>
      </c>
      <c r="L32">
        <v>2</v>
      </c>
      <c r="M32">
        <v>0</v>
      </c>
      <c r="N32">
        <v>2</v>
      </c>
      <c r="O32">
        <v>0</v>
      </c>
      <c r="P32">
        <v>0</v>
      </c>
      <c r="Q32">
        <v>0</v>
      </c>
      <c r="R32">
        <v>0</v>
      </c>
      <c r="S32">
        <v>0</v>
      </c>
      <c r="T32">
        <v>0</v>
      </c>
      <c r="U32">
        <v>0</v>
      </c>
      <c r="V32" t="s">
        <v>40</v>
      </c>
      <c r="W32" t="s">
        <v>40</v>
      </c>
      <c r="X32" t="s">
        <v>40</v>
      </c>
      <c r="Y32" t="s">
        <v>40</v>
      </c>
      <c r="Z32" t="s">
        <v>40</v>
      </c>
      <c r="AA32" t="s">
        <v>40</v>
      </c>
      <c r="AB32" t="s">
        <v>40</v>
      </c>
      <c r="AC32" t="s">
        <v>40</v>
      </c>
      <c r="AD32" t="s">
        <v>40</v>
      </c>
      <c r="AE32" t="s">
        <v>40</v>
      </c>
      <c r="AF32" t="s">
        <v>40</v>
      </c>
      <c r="AG32" t="s">
        <v>40</v>
      </c>
      <c r="AH32" t="s">
        <v>40</v>
      </c>
      <c r="AI32" t="s">
        <v>40</v>
      </c>
      <c r="AJ32" t="s">
        <v>40</v>
      </c>
      <c r="AK32" t="s">
        <v>40</v>
      </c>
      <c r="AL32" t="s">
        <v>40</v>
      </c>
    </row>
    <row r="33" spans="1:38" x14ac:dyDescent="0.25">
      <c r="A33">
        <v>4E+20</v>
      </c>
      <c r="B33" t="s">
        <v>116</v>
      </c>
      <c r="C33" t="s">
        <v>147</v>
      </c>
      <c r="D33" t="s">
        <v>80</v>
      </c>
      <c r="E33">
        <v>2606</v>
      </c>
      <c r="F33">
        <v>40</v>
      </c>
      <c r="G33">
        <v>1.53491941673062E-2</v>
      </c>
      <c r="H33">
        <v>7</v>
      </c>
      <c r="I33">
        <v>0</v>
      </c>
      <c r="J33">
        <v>5</v>
      </c>
      <c r="K33">
        <v>5</v>
      </c>
      <c r="L33">
        <v>2</v>
      </c>
      <c r="M33">
        <v>1</v>
      </c>
      <c r="N33">
        <v>7</v>
      </c>
      <c r="O33">
        <v>0</v>
      </c>
      <c r="P33">
        <v>12</v>
      </c>
      <c r="Q33">
        <v>0</v>
      </c>
      <c r="R33">
        <v>0</v>
      </c>
      <c r="S33">
        <v>0</v>
      </c>
      <c r="T33">
        <v>1</v>
      </c>
      <c r="U33">
        <v>0</v>
      </c>
      <c r="V33" t="s">
        <v>40</v>
      </c>
      <c r="W33" t="s">
        <v>40</v>
      </c>
      <c r="X33" t="s">
        <v>40</v>
      </c>
      <c r="Y33" t="s">
        <v>40</v>
      </c>
      <c r="Z33" t="s">
        <v>40</v>
      </c>
      <c r="AA33" t="s">
        <v>40</v>
      </c>
      <c r="AB33" t="s">
        <v>40</v>
      </c>
      <c r="AC33" t="s">
        <v>40</v>
      </c>
      <c r="AD33" t="s">
        <v>40</v>
      </c>
      <c r="AE33" t="s">
        <v>40</v>
      </c>
      <c r="AF33" t="s">
        <v>40</v>
      </c>
      <c r="AG33" t="s">
        <v>40</v>
      </c>
      <c r="AH33" t="s">
        <v>40</v>
      </c>
      <c r="AI33" t="s">
        <v>40</v>
      </c>
      <c r="AJ33" t="s">
        <v>40</v>
      </c>
      <c r="AK33" t="s">
        <v>40</v>
      </c>
      <c r="AL33" t="s">
        <v>40</v>
      </c>
    </row>
    <row r="34" spans="1:38" x14ac:dyDescent="0.25">
      <c r="A34">
        <v>4E+20</v>
      </c>
      <c r="B34" t="s">
        <v>116</v>
      </c>
      <c r="C34" t="s">
        <v>148</v>
      </c>
      <c r="D34" t="s">
        <v>80</v>
      </c>
      <c r="E34">
        <v>1282</v>
      </c>
      <c r="F34">
        <v>10</v>
      </c>
      <c r="G34">
        <v>7.8003120124804899E-3</v>
      </c>
      <c r="H34">
        <v>1</v>
      </c>
      <c r="I34">
        <v>1</v>
      </c>
      <c r="J34">
        <v>0</v>
      </c>
      <c r="K34">
        <v>1</v>
      </c>
      <c r="L34">
        <v>1</v>
      </c>
      <c r="M34">
        <v>1</v>
      </c>
      <c r="N34">
        <v>0</v>
      </c>
      <c r="O34">
        <v>0</v>
      </c>
      <c r="P34">
        <v>5</v>
      </c>
      <c r="Q34">
        <v>0</v>
      </c>
      <c r="R34">
        <v>0</v>
      </c>
      <c r="S34">
        <v>0</v>
      </c>
      <c r="T34">
        <v>0</v>
      </c>
      <c r="U34">
        <v>0</v>
      </c>
      <c r="V34" t="s">
        <v>40</v>
      </c>
      <c r="W34" t="s">
        <v>40</v>
      </c>
      <c r="X34" t="s">
        <v>40</v>
      </c>
      <c r="Y34" t="s">
        <v>40</v>
      </c>
      <c r="Z34" t="s">
        <v>40</v>
      </c>
      <c r="AA34" t="s">
        <v>40</v>
      </c>
      <c r="AB34" t="s">
        <v>40</v>
      </c>
      <c r="AC34" t="s">
        <v>40</v>
      </c>
      <c r="AD34" t="s">
        <v>40</v>
      </c>
      <c r="AE34" t="s">
        <v>40</v>
      </c>
      <c r="AF34" t="s">
        <v>40</v>
      </c>
      <c r="AG34" t="s">
        <v>40</v>
      </c>
      <c r="AH34" t="s">
        <v>40</v>
      </c>
      <c r="AI34" t="s">
        <v>40</v>
      </c>
      <c r="AJ34" t="s">
        <v>40</v>
      </c>
      <c r="AK34" t="s">
        <v>40</v>
      </c>
      <c r="AL34" t="s">
        <v>40</v>
      </c>
    </row>
    <row r="35" spans="1:38" x14ac:dyDescent="0.25">
      <c r="A35">
        <v>4E+20</v>
      </c>
      <c r="B35" t="s">
        <v>116</v>
      </c>
      <c r="C35" t="s">
        <v>149</v>
      </c>
      <c r="D35" t="s">
        <v>80</v>
      </c>
      <c r="E35">
        <v>649</v>
      </c>
      <c r="F35">
        <v>3</v>
      </c>
      <c r="G35">
        <v>4.6224961479198702E-3</v>
      </c>
      <c r="H35">
        <v>0</v>
      </c>
      <c r="I35">
        <v>0</v>
      </c>
      <c r="J35">
        <v>0</v>
      </c>
      <c r="K35">
        <v>1</v>
      </c>
      <c r="L35">
        <v>2</v>
      </c>
      <c r="M35">
        <v>0</v>
      </c>
      <c r="N35">
        <v>0</v>
      </c>
      <c r="O35">
        <v>0</v>
      </c>
      <c r="P35">
        <v>0</v>
      </c>
      <c r="Q35">
        <v>0</v>
      </c>
      <c r="R35">
        <v>0</v>
      </c>
      <c r="S35">
        <v>0</v>
      </c>
      <c r="T35">
        <v>0</v>
      </c>
      <c r="U35">
        <v>0</v>
      </c>
      <c r="V35" t="s">
        <v>40</v>
      </c>
      <c r="W35" t="s">
        <v>40</v>
      </c>
      <c r="X35" t="s">
        <v>40</v>
      </c>
      <c r="Y35" t="s">
        <v>40</v>
      </c>
      <c r="Z35" t="s">
        <v>40</v>
      </c>
      <c r="AA35" t="s">
        <v>40</v>
      </c>
      <c r="AB35" t="s">
        <v>40</v>
      </c>
      <c r="AC35" t="s">
        <v>40</v>
      </c>
      <c r="AD35" t="s">
        <v>40</v>
      </c>
      <c r="AE35" t="s">
        <v>40</v>
      </c>
      <c r="AF35" t="s">
        <v>40</v>
      </c>
      <c r="AG35" t="s">
        <v>40</v>
      </c>
      <c r="AH35" t="s">
        <v>40</v>
      </c>
      <c r="AI35" t="s">
        <v>40</v>
      </c>
      <c r="AJ35" t="s">
        <v>40</v>
      </c>
      <c r="AK35" t="s">
        <v>40</v>
      </c>
      <c r="AL35" t="s">
        <v>40</v>
      </c>
    </row>
    <row r="36" spans="1:38" x14ac:dyDescent="0.25">
      <c r="A36">
        <v>4E+20</v>
      </c>
      <c r="B36" t="s">
        <v>116</v>
      </c>
      <c r="C36" t="s">
        <v>150</v>
      </c>
      <c r="D36" t="s">
        <v>80</v>
      </c>
      <c r="E36">
        <v>1893</v>
      </c>
      <c r="F36">
        <v>32</v>
      </c>
      <c r="G36">
        <v>1.6904384574749E-2</v>
      </c>
      <c r="H36">
        <v>9</v>
      </c>
      <c r="I36">
        <v>0</v>
      </c>
      <c r="J36">
        <v>3</v>
      </c>
      <c r="K36">
        <v>2</v>
      </c>
      <c r="L36">
        <v>12</v>
      </c>
      <c r="M36">
        <v>0</v>
      </c>
      <c r="N36">
        <v>4</v>
      </c>
      <c r="O36">
        <v>0</v>
      </c>
      <c r="P36">
        <v>2</v>
      </c>
      <c r="Q36">
        <v>0</v>
      </c>
      <c r="R36">
        <v>0</v>
      </c>
      <c r="S36">
        <v>0</v>
      </c>
      <c r="T36">
        <v>0</v>
      </c>
      <c r="U36">
        <v>0</v>
      </c>
      <c r="V36" t="s">
        <v>40</v>
      </c>
      <c r="W36" t="s">
        <v>40</v>
      </c>
      <c r="X36" t="s">
        <v>40</v>
      </c>
      <c r="Y36" t="s">
        <v>40</v>
      </c>
      <c r="Z36" t="s">
        <v>40</v>
      </c>
      <c r="AA36" t="s">
        <v>40</v>
      </c>
      <c r="AB36" t="s">
        <v>40</v>
      </c>
      <c r="AC36" t="s">
        <v>40</v>
      </c>
      <c r="AD36" t="s">
        <v>40</v>
      </c>
      <c r="AE36" t="s">
        <v>40</v>
      </c>
      <c r="AF36" t="s">
        <v>40</v>
      </c>
      <c r="AG36" t="s">
        <v>40</v>
      </c>
      <c r="AH36" t="s">
        <v>40</v>
      </c>
      <c r="AI36" t="s">
        <v>40</v>
      </c>
      <c r="AJ36" t="s">
        <v>40</v>
      </c>
      <c r="AK36" t="s">
        <v>40</v>
      </c>
      <c r="AL36" t="s">
        <v>40</v>
      </c>
    </row>
    <row r="37" spans="1:38" x14ac:dyDescent="0.25">
      <c r="A37">
        <v>4E+20</v>
      </c>
      <c r="B37" t="s">
        <v>116</v>
      </c>
      <c r="C37" t="s">
        <v>151</v>
      </c>
      <c r="D37" t="s">
        <v>80</v>
      </c>
      <c r="E37">
        <v>1023</v>
      </c>
      <c r="F37">
        <v>3</v>
      </c>
      <c r="G37">
        <v>2.9325513196480899E-3</v>
      </c>
      <c r="H37">
        <v>1</v>
      </c>
      <c r="I37">
        <v>0</v>
      </c>
      <c r="J37">
        <v>0</v>
      </c>
      <c r="K37">
        <v>0</v>
      </c>
      <c r="L37">
        <v>1</v>
      </c>
      <c r="M37">
        <v>0</v>
      </c>
      <c r="N37">
        <v>1</v>
      </c>
      <c r="O37">
        <v>0</v>
      </c>
      <c r="P37">
        <v>0</v>
      </c>
      <c r="Q37">
        <v>0</v>
      </c>
      <c r="R37">
        <v>0</v>
      </c>
      <c r="S37">
        <v>0</v>
      </c>
      <c r="T37">
        <v>0</v>
      </c>
      <c r="U37">
        <v>0</v>
      </c>
      <c r="V37" t="s">
        <v>40</v>
      </c>
      <c r="W37" t="s">
        <v>40</v>
      </c>
      <c r="X37" t="s">
        <v>40</v>
      </c>
      <c r="Y37" t="s">
        <v>40</v>
      </c>
      <c r="Z37" t="s">
        <v>40</v>
      </c>
      <c r="AA37" t="s">
        <v>40</v>
      </c>
      <c r="AB37" t="s">
        <v>40</v>
      </c>
      <c r="AC37" t="s">
        <v>40</v>
      </c>
      <c r="AD37" t="s">
        <v>40</v>
      </c>
      <c r="AE37" t="s">
        <v>40</v>
      </c>
      <c r="AF37" t="s">
        <v>40</v>
      </c>
      <c r="AG37" t="s">
        <v>40</v>
      </c>
      <c r="AH37" t="s">
        <v>40</v>
      </c>
      <c r="AI37" t="s">
        <v>40</v>
      </c>
      <c r="AJ37" t="s">
        <v>40</v>
      </c>
      <c r="AK37" t="s">
        <v>40</v>
      </c>
      <c r="AL37" t="s">
        <v>40</v>
      </c>
    </row>
    <row r="38" spans="1:38" x14ac:dyDescent="0.25">
      <c r="A38">
        <v>4E+20</v>
      </c>
      <c r="B38" t="s">
        <v>116</v>
      </c>
      <c r="C38" t="s">
        <v>152</v>
      </c>
      <c r="D38" t="s">
        <v>80</v>
      </c>
      <c r="E38">
        <v>1700</v>
      </c>
      <c r="F38">
        <v>69</v>
      </c>
      <c r="G38">
        <v>4.0588235294117599E-2</v>
      </c>
      <c r="H38">
        <v>4</v>
      </c>
      <c r="I38">
        <v>0</v>
      </c>
      <c r="J38">
        <v>5</v>
      </c>
      <c r="K38">
        <v>6</v>
      </c>
      <c r="L38">
        <v>17</v>
      </c>
      <c r="M38">
        <v>1</v>
      </c>
      <c r="N38">
        <v>29</v>
      </c>
      <c r="O38">
        <v>0</v>
      </c>
      <c r="P38">
        <v>6</v>
      </c>
      <c r="Q38">
        <v>0</v>
      </c>
      <c r="R38">
        <v>0</v>
      </c>
      <c r="S38">
        <v>1</v>
      </c>
      <c r="T38">
        <v>0</v>
      </c>
      <c r="U38">
        <v>0</v>
      </c>
      <c r="V38" t="s">
        <v>40</v>
      </c>
      <c r="W38" t="s">
        <v>40</v>
      </c>
      <c r="X38" t="s">
        <v>40</v>
      </c>
      <c r="Y38" t="s">
        <v>40</v>
      </c>
      <c r="Z38" t="s">
        <v>40</v>
      </c>
      <c r="AA38" t="s">
        <v>40</v>
      </c>
      <c r="AB38" t="s">
        <v>40</v>
      </c>
      <c r="AC38" t="s">
        <v>40</v>
      </c>
      <c r="AD38" t="s">
        <v>40</v>
      </c>
      <c r="AE38" t="s">
        <v>40</v>
      </c>
      <c r="AF38" t="s">
        <v>40</v>
      </c>
      <c r="AG38" t="s">
        <v>40</v>
      </c>
      <c r="AH38" t="s">
        <v>40</v>
      </c>
      <c r="AI38" t="s">
        <v>40</v>
      </c>
      <c r="AJ38" t="s">
        <v>40</v>
      </c>
      <c r="AK38" t="s">
        <v>40</v>
      </c>
      <c r="AL38" t="s">
        <v>40</v>
      </c>
    </row>
    <row r="39" spans="1:38" x14ac:dyDescent="0.25">
      <c r="A39">
        <v>4E+20</v>
      </c>
      <c r="B39" t="s">
        <v>116</v>
      </c>
      <c r="C39" t="s">
        <v>153</v>
      </c>
      <c r="D39" t="s">
        <v>80</v>
      </c>
      <c r="E39">
        <v>3029</v>
      </c>
      <c r="F39">
        <v>20</v>
      </c>
      <c r="G39">
        <v>6.6028392208649696E-3</v>
      </c>
      <c r="H39">
        <v>3</v>
      </c>
      <c r="I39">
        <v>0</v>
      </c>
      <c r="J39">
        <v>5</v>
      </c>
      <c r="K39">
        <v>4</v>
      </c>
      <c r="L39">
        <v>6</v>
      </c>
      <c r="M39">
        <v>1</v>
      </c>
      <c r="N39">
        <v>1</v>
      </c>
      <c r="O39">
        <v>0</v>
      </c>
      <c r="P39">
        <v>0</v>
      </c>
      <c r="Q39">
        <v>0</v>
      </c>
      <c r="R39">
        <v>0</v>
      </c>
      <c r="S39">
        <v>0</v>
      </c>
      <c r="T39">
        <v>0</v>
      </c>
      <c r="U39">
        <v>0</v>
      </c>
      <c r="V39" t="s">
        <v>40</v>
      </c>
      <c r="W39" t="s">
        <v>40</v>
      </c>
      <c r="X39" t="s">
        <v>40</v>
      </c>
      <c r="Y39" t="s">
        <v>40</v>
      </c>
      <c r="Z39" t="s">
        <v>40</v>
      </c>
      <c r="AA39" t="s">
        <v>40</v>
      </c>
      <c r="AB39" t="s">
        <v>40</v>
      </c>
      <c r="AC39" t="s">
        <v>40</v>
      </c>
      <c r="AD39" t="s">
        <v>40</v>
      </c>
      <c r="AE39" t="s">
        <v>40</v>
      </c>
      <c r="AF39" t="s">
        <v>40</v>
      </c>
      <c r="AG39" t="s">
        <v>40</v>
      </c>
      <c r="AH39" t="s">
        <v>40</v>
      </c>
      <c r="AI39" t="s">
        <v>40</v>
      </c>
      <c r="AJ39" t="s">
        <v>40</v>
      </c>
      <c r="AK39" t="s">
        <v>40</v>
      </c>
      <c r="AL39" t="s">
        <v>40</v>
      </c>
    </row>
    <row r="40" spans="1:38" x14ac:dyDescent="0.25">
      <c r="A40">
        <v>4E+20</v>
      </c>
      <c r="B40" t="s">
        <v>116</v>
      </c>
      <c r="C40" t="s">
        <v>154</v>
      </c>
      <c r="D40" t="s">
        <v>80</v>
      </c>
      <c r="E40">
        <v>721</v>
      </c>
      <c r="F40">
        <v>10</v>
      </c>
      <c r="G40">
        <v>1.3869625520110901E-2</v>
      </c>
      <c r="H40">
        <v>3</v>
      </c>
      <c r="I40">
        <v>0</v>
      </c>
      <c r="J40">
        <v>0</v>
      </c>
      <c r="K40">
        <v>1</v>
      </c>
      <c r="L40">
        <v>0</v>
      </c>
      <c r="M40">
        <v>0</v>
      </c>
      <c r="N40">
        <v>3</v>
      </c>
      <c r="O40">
        <v>0</v>
      </c>
      <c r="P40">
        <v>0</v>
      </c>
      <c r="Q40">
        <v>0</v>
      </c>
      <c r="R40">
        <v>0</v>
      </c>
      <c r="S40">
        <v>3</v>
      </c>
      <c r="T40">
        <v>0</v>
      </c>
      <c r="U40">
        <v>0</v>
      </c>
      <c r="V40" t="s">
        <v>40</v>
      </c>
      <c r="W40" t="s">
        <v>40</v>
      </c>
      <c r="X40" t="s">
        <v>40</v>
      </c>
      <c r="Y40" t="s">
        <v>40</v>
      </c>
      <c r="Z40" t="s">
        <v>40</v>
      </c>
      <c r="AA40" t="s">
        <v>40</v>
      </c>
      <c r="AB40" t="s">
        <v>40</v>
      </c>
      <c r="AC40" t="s">
        <v>40</v>
      </c>
      <c r="AD40" t="s">
        <v>40</v>
      </c>
      <c r="AE40" t="s">
        <v>40</v>
      </c>
      <c r="AF40" t="s">
        <v>40</v>
      </c>
      <c r="AG40" t="s">
        <v>40</v>
      </c>
      <c r="AH40" t="s">
        <v>40</v>
      </c>
      <c r="AI40" t="s">
        <v>40</v>
      </c>
      <c r="AJ40" t="s">
        <v>40</v>
      </c>
      <c r="AK40" t="s">
        <v>40</v>
      </c>
      <c r="AL40" t="s">
        <v>40</v>
      </c>
    </row>
    <row r="41" spans="1:38" x14ac:dyDescent="0.25">
      <c r="A41">
        <v>4E+20</v>
      </c>
      <c r="B41" t="s">
        <v>116</v>
      </c>
      <c r="C41" t="s">
        <v>155</v>
      </c>
      <c r="D41" t="s">
        <v>80</v>
      </c>
      <c r="E41">
        <v>36531</v>
      </c>
      <c r="F41">
        <v>1133</v>
      </c>
      <c r="G41">
        <v>3.1014754591990299E-2</v>
      </c>
      <c r="H41">
        <v>43</v>
      </c>
      <c r="I41">
        <v>1</v>
      </c>
      <c r="J41">
        <v>29</v>
      </c>
      <c r="K41">
        <v>23</v>
      </c>
      <c r="L41">
        <v>143</v>
      </c>
      <c r="M41">
        <v>5</v>
      </c>
      <c r="N41">
        <v>72</v>
      </c>
      <c r="O41">
        <v>2</v>
      </c>
      <c r="P41">
        <v>809</v>
      </c>
      <c r="Q41">
        <v>0</v>
      </c>
      <c r="R41">
        <v>0</v>
      </c>
      <c r="S41">
        <v>5</v>
      </c>
      <c r="T41">
        <v>1</v>
      </c>
      <c r="U41">
        <v>0</v>
      </c>
      <c r="V41" t="s">
        <v>40</v>
      </c>
      <c r="W41" t="s">
        <v>40</v>
      </c>
      <c r="X41" t="s">
        <v>40</v>
      </c>
      <c r="Y41" t="s">
        <v>40</v>
      </c>
      <c r="Z41" t="s">
        <v>40</v>
      </c>
      <c r="AA41" t="s">
        <v>40</v>
      </c>
      <c r="AB41" t="s">
        <v>40</v>
      </c>
      <c r="AC41" t="s">
        <v>40</v>
      </c>
      <c r="AD41" t="s">
        <v>40</v>
      </c>
      <c r="AE41" t="s">
        <v>40</v>
      </c>
      <c r="AF41" t="s">
        <v>40</v>
      </c>
      <c r="AG41" t="s">
        <v>40</v>
      </c>
      <c r="AH41" t="s">
        <v>40</v>
      </c>
      <c r="AI41" t="s">
        <v>40</v>
      </c>
      <c r="AJ41" t="s">
        <v>40</v>
      </c>
      <c r="AK41" t="s">
        <v>40</v>
      </c>
      <c r="AL41" t="s">
        <v>40</v>
      </c>
    </row>
    <row r="42" spans="1:38" x14ac:dyDescent="0.25">
      <c r="A42">
        <v>4E+20</v>
      </c>
      <c r="B42" t="s">
        <v>116</v>
      </c>
      <c r="C42" t="s">
        <v>156</v>
      </c>
      <c r="D42" t="s">
        <v>80</v>
      </c>
      <c r="E42">
        <v>68</v>
      </c>
      <c r="F42">
        <v>0</v>
      </c>
      <c r="G42">
        <v>0</v>
      </c>
      <c r="H42">
        <v>0</v>
      </c>
      <c r="I42">
        <v>0</v>
      </c>
      <c r="J42">
        <v>0</v>
      </c>
      <c r="K42">
        <v>0</v>
      </c>
      <c r="L42">
        <v>0</v>
      </c>
      <c r="M42">
        <v>0</v>
      </c>
      <c r="N42">
        <v>0</v>
      </c>
      <c r="O42">
        <v>0</v>
      </c>
      <c r="P42">
        <v>0</v>
      </c>
      <c r="Q42">
        <v>0</v>
      </c>
      <c r="R42">
        <v>0</v>
      </c>
      <c r="S42">
        <v>0</v>
      </c>
      <c r="T42">
        <v>0</v>
      </c>
      <c r="U42">
        <v>0</v>
      </c>
      <c r="V42" t="s">
        <v>40</v>
      </c>
      <c r="W42" t="s">
        <v>40</v>
      </c>
      <c r="X42" t="s">
        <v>40</v>
      </c>
      <c r="Y42" t="s">
        <v>40</v>
      </c>
      <c r="Z42" t="s">
        <v>40</v>
      </c>
      <c r="AA42" t="s">
        <v>40</v>
      </c>
      <c r="AB42" t="s">
        <v>40</v>
      </c>
      <c r="AC42" t="s">
        <v>40</v>
      </c>
      <c r="AD42" t="s">
        <v>40</v>
      </c>
      <c r="AE42" t="s">
        <v>40</v>
      </c>
      <c r="AF42" t="s">
        <v>40</v>
      </c>
      <c r="AG42" t="s">
        <v>40</v>
      </c>
      <c r="AH42" t="s">
        <v>40</v>
      </c>
      <c r="AI42" t="s">
        <v>40</v>
      </c>
      <c r="AJ42" t="s">
        <v>40</v>
      </c>
      <c r="AK42" t="s">
        <v>40</v>
      </c>
      <c r="AL42" t="s">
        <v>40</v>
      </c>
    </row>
    <row r="43" spans="1:38" x14ac:dyDescent="0.25">
      <c r="A43">
        <v>4E+20</v>
      </c>
      <c r="B43" t="s">
        <v>116</v>
      </c>
      <c r="C43" t="s">
        <v>157</v>
      </c>
      <c r="D43" t="s">
        <v>80</v>
      </c>
      <c r="E43">
        <v>462</v>
      </c>
      <c r="F43">
        <v>2</v>
      </c>
      <c r="G43">
        <v>4.3290043290043203E-3</v>
      </c>
      <c r="H43">
        <v>0</v>
      </c>
      <c r="I43">
        <v>0</v>
      </c>
      <c r="J43">
        <v>0</v>
      </c>
      <c r="K43">
        <v>0</v>
      </c>
      <c r="L43">
        <v>2</v>
      </c>
      <c r="M43">
        <v>0</v>
      </c>
      <c r="N43">
        <v>0</v>
      </c>
      <c r="O43">
        <v>0</v>
      </c>
      <c r="P43">
        <v>0</v>
      </c>
      <c r="Q43">
        <v>0</v>
      </c>
      <c r="R43">
        <v>0</v>
      </c>
      <c r="S43">
        <v>0</v>
      </c>
      <c r="T43">
        <v>0</v>
      </c>
      <c r="U43">
        <v>0</v>
      </c>
      <c r="V43" t="s">
        <v>40</v>
      </c>
      <c r="W43" t="s">
        <v>40</v>
      </c>
      <c r="X43" t="s">
        <v>40</v>
      </c>
      <c r="Y43" t="s">
        <v>40</v>
      </c>
      <c r="Z43" t="s">
        <v>40</v>
      </c>
      <c r="AA43" t="s">
        <v>40</v>
      </c>
      <c r="AB43" t="s">
        <v>40</v>
      </c>
      <c r="AC43" t="s">
        <v>40</v>
      </c>
      <c r="AD43" t="s">
        <v>40</v>
      </c>
      <c r="AE43" t="s">
        <v>40</v>
      </c>
      <c r="AF43" t="s">
        <v>40</v>
      </c>
      <c r="AG43" t="s">
        <v>40</v>
      </c>
      <c r="AH43" t="s">
        <v>40</v>
      </c>
      <c r="AI43" t="s">
        <v>40</v>
      </c>
      <c r="AJ43" t="s">
        <v>40</v>
      </c>
      <c r="AK43" t="s">
        <v>40</v>
      </c>
      <c r="AL43" t="s">
        <v>40</v>
      </c>
    </row>
    <row r="44" spans="1:38" x14ac:dyDescent="0.25">
      <c r="A44">
        <v>4E+20</v>
      </c>
      <c r="B44" t="s">
        <v>116</v>
      </c>
      <c r="C44" t="s">
        <v>158</v>
      </c>
      <c r="D44" t="s">
        <v>80</v>
      </c>
      <c r="E44">
        <v>478</v>
      </c>
      <c r="F44">
        <v>7</v>
      </c>
      <c r="G44">
        <v>1.46443514644351E-2</v>
      </c>
      <c r="H44">
        <v>0</v>
      </c>
      <c r="I44">
        <v>0</v>
      </c>
      <c r="J44">
        <v>1</v>
      </c>
      <c r="K44">
        <v>0</v>
      </c>
      <c r="L44">
        <v>3</v>
      </c>
      <c r="M44">
        <v>0</v>
      </c>
      <c r="N44">
        <v>2</v>
      </c>
      <c r="O44">
        <v>0</v>
      </c>
      <c r="P44">
        <v>0</v>
      </c>
      <c r="Q44">
        <v>0</v>
      </c>
      <c r="R44">
        <v>0</v>
      </c>
      <c r="S44">
        <v>0</v>
      </c>
      <c r="T44">
        <v>1</v>
      </c>
      <c r="U44">
        <v>0</v>
      </c>
      <c r="V44" t="s">
        <v>40</v>
      </c>
      <c r="W44" t="s">
        <v>40</v>
      </c>
      <c r="X44" t="s">
        <v>40</v>
      </c>
      <c r="Y44" t="s">
        <v>40</v>
      </c>
      <c r="Z44" t="s">
        <v>40</v>
      </c>
      <c r="AA44" t="s">
        <v>40</v>
      </c>
      <c r="AB44" t="s">
        <v>40</v>
      </c>
      <c r="AC44" t="s">
        <v>40</v>
      </c>
      <c r="AD44" t="s">
        <v>40</v>
      </c>
      <c r="AE44" t="s">
        <v>40</v>
      </c>
      <c r="AF44" t="s">
        <v>40</v>
      </c>
      <c r="AG44" t="s">
        <v>40</v>
      </c>
      <c r="AH44" t="s">
        <v>40</v>
      </c>
      <c r="AI44" t="s">
        <v>40</v>
      </c>
      <c r="AJ44" t="s">
        <v>40</v>
      </c>
      <c r="AK44" t="s">
        <v>40</v>
      </c>
      <c r="AL44" t="s">
        <v>40</v>
      </c>
    </row>
    <row r="46" spans="1:38" x14ac:dyDescent="0.25">
      <c r="C46" s="1"/>
    </row>
    <row r="47" spans="1:38" x14ac:dyDescent="0.25">
      <c r="C47" s="1"/>
    </row>
    <row r="48" spans="1:38"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sheetData>
  <autoFilter ref="A1:AP14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6"/>
  <sheetViews>
    <sheetView workbookViewId="0">
      <selection activeCell="C20" sqref="C20"/>
    </sheetView>
  </sheetViews>
  <sheetFormatPr defaultRowHeight="15" x14ac:dyDescent="0.25"/>
  <cols>
    <col min="3" max="3" width="117.42578125" customWidth="1"/>
  </cols>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2" spans="1:41" x14ac:dyDescent="0.25">
      <c r="A2">
        <v>4E+20</v>
      </c>
      <c r="B2" t="s">
        <v>116</v>
      </c>
      <c r="C2" t="s">
        <v>157</v>
      </c>
      <c r="D2" t="s">
        <v>79</v>
      </c>
      <c r="E2">
        <v>573</v>
      </c>
      <c r="F2">
        <v>19</v>
      </c>
      <c r="G2">
        <v>3.3158813263525301E-2</v>
      </c>
      <c r="H2">
        <v>1</v>
      </c>
      <c r="I2">
        <v>0</v>
      </c>
      <c r="J2">
        <v>1</v>
      </c>
      <c r="K2">
        <v>0</v>
      </c>
      <c r="L2">
        <v>3</v>
      </c>
      <c r="M2">
        <v>3</v>
      </c>
      <c r="N2">
        <v>2</v>
      </c>
      <c r="O2">
        <v>0</v>
      </c>
      <c r="P2">
        <v>9</v>
      </c>
      <c r="Q2">
        <v>0</v>
      </c>
      <c r="R2">
        <v>0</v>
      </c>
      <c r="S2">
        <v>0</v>
      </c>
      <c r="T2">
        <v>0</v>
      </c>
      <c r="U2">
        <v>0</v>
      </c>
      <c r="V2" t="s">
        <v>40</v>
      </c>
      <c r="W2" t="s">
        <v>40</v>
      </c>
      <c r="X2" t="s">
        <v>40</v>
      </c>
      <c r="Y2" t="s">
        <v>40</v>
      </c>
      <c r="Z2" t="s">
        <v>40</v>
      </c>
      <c r="AA2" t="s">
        <v>40</v>
      </c>
      <c r="AB2" t="s">
        <v>40</v>
      </c>
      <c r="AC2" t="s">
        <v>40</v>
      </c>
      <c r="AD2" t="s">
        <v>40</v>
      </c>
      <c r="AE2" t="s">
        <v>40</v>
      </c>
      <c r="AF2" t="s">
        <v>40</v>
      </c>
      <c r="AG2" t="s">
        <v>40</v>
      </c>
      <c r="AH2" t="s">
        <v>40</v>
      </c>
      <c r="AI2" t="s">
        <v>40</v>
      </c>
      <c r="AJ2" t="s">
        <v>40</v>
      </c>
      <c r="AK2" t="s">
        <v>40</v>
      </c>
      <c r="AL2" t="s">
        <v>40</v>
      </c>
    </row>
    <row r="3" spans="1:41" x14ac:dyDescent="0.25">
      <c r="A3">
        <v>4E+20</v>
      </c>
      <c r="B3" t="s">
        <v>116</v>
      </c>
      <c r="C3" t="s">
        <v>158</v>
      </c>
      <c r="D3" t="s">
        <v>79</v>
      </c>
      <c r="E3">
        <v>2567</v>
      </c>
      <c r="F3">
        <v>93</v>
      </c>
      <c r="G3">
        <v>3.6229061160888199E-2</v>
      </c>
      <c r="H3">
        <v>13</v>
      </c>
      <c r="I3">
        <v>0</v>
      </c>
      <c r="J3">
        <v>6</v>
      </c>
      <c r="K3">
        <v>4</v>
      </c>
      <c r="L3">
        <v>16</v>
      </c>
      <c r="M3">
        <v>0</v>
      </c>
      <c r="N3">
        <v>8</v>
      </c>
      <c r="O3">
        <v>0</v>
      </c>
      <c r="P3">
        <v>46</v>
      </c>
      <c r="Q3">
        <v>0</v>
      </c>
      <c r="R3">
        <v>0</v>
      </c>
      <c r="S3">
        <v>0</v>
      </c>
      <c r="T3">
        <v>0</v>
      </c>
      <c r="U3">
        <v>0</v>
      </c>
      <c r="V3" t="s">
        <v>40</v>
      </c>
      <c r="W3" t="s">
        <v>40</v>
      </c>
      <c r="X3" t="s">
        <v>40</v>
      </c>
      <c r="Y3" t="s">
        <v>40</v>
      </c>
      <c r="Z3" t="s">
        <v>40</v>
      </c>
      <c r="AA3" t="s">
        <v>40</v>
      </c>
      <c r="AB3" t="s">
        <v>40</v>
      </c>
      <c r="AC3" t="s">
        <v>40</v>
      </c>
      <c r="AD3" t="s">
        <v>40</v>
      </c>
      <c r="AE3" t="s">
        <v>40</v>
      </c>
      <c r="AF3" t="s">
        <v>40</v>
      </c>
      <c r="AG3" t="s">
        <v>40</v>
      </c>
      <c r="AH3" t="s">
        <v>40</v>
      </c>
      <c r="AI3" t="s">
        <v>40</v>
      </c>
      <c r="AJ3" t="s">
        <v>40</v>
      </c>
      <c r="AK3" t="s">
        <v>40</v>
      </c>
      <c r="AL3" t="s">
        <v>40</v>
      </c>
    </row>
    <row r="4" spans="1:41" x14ac:dyDescent="0.25">
      <c r="A4">
        <v>4E+20</v>
      </c>
      <c r="B4" t="s">
        <v>116</v>
      </c>
      <c r="C4" t="s">
        <v>159</v>
      </c>
      <c r="D4" t="s">
        <v>79</v>
      </c>
      <c r="E4">
        <v>553</v>
      </c>
      <c r="F4">
        <v>3</v>
      </c>
      <c r="G4">
        <v>5.4249547920433997E-3</v>
      </c>
      <c r="H4">
        <v>0</v>
      </c>
      <c r="I4">
        <v>0</v>
      </c>
      <c r="J4">
        <v>2</v>
      </c>
      <c r="K4">
        <v>0</v>
      </c>
      <c r="L4">
        <v>0</v>
      </c>
      <c r="M4">
        <v>0</v>
      </c>
      <c r="N4">
        <v>1</v>
      </c>
      <c r="O4">
        <v>0</v>
      </c>
      <c r="P4">
        <v>0</v>
      </c>
      <c r="Q4">
        <v>0</v>
      </c>
      <c r="R4">
        <v>0</v>
      </c>
      <c r="S4">
        <v>0</v>
      </c>
      <c r="T4">
        <v>0</v>
      </c>
      <c r="U4">
        <v>0</v>
      </c>
      <c r="V4" t="s">
        <v>40</v>
      </c>
      <c r="W4" t="s">
        <v>40</v>
      </c>
      <c r="X4" t="s">
        <v>40</v>
      </c>
      <c r="Y4" t="s">
        <v>40</v>
      </c>
      <c r="Z4" t="s">
        <v>40</v>
      </c>
      <c r="AA4" t="s">
        <v>40</v>
      </c>
      <c r="AB4" t="s">
        <v>40</v>
      </c>
      <c r="AC4" t="s">
        <v>40</v>
      </c>
      <c r="AD4" t="s">
        <v>40</v>
      </c>
      <c r="AE4" t="s">
        <v>40</v>
      </c>
      <c r="AF4" t="s">
        <v>40</v>
      </c>
      <c r="AG4" t="s">
        <v>40</v>
      </c>
      <c r="AH4" t="s">
        <v>40</v>
      </c>
      <c r="AI4" t="s">
        <v>40</v>
      </c>
      <c r="AJ4" t="s">
        <v>40</v>
      </c>
      <c r="AK4" t="s">
        <v>40</v>
      </c>
      <c r="AL4" t="s">
        <v>40</v>
      </c>
    </row>
    <row r="5" spans="1:41" x14ac:dyDescent="0.25">
      <c r="A5">
        <v>4E+20</v>
      </c>
      <c r="B5" t="s">
        <v>116</v>
      </c>
      <c r="C5" t="s">
        <v>162</v>
      </c>
      <c r="D5" t="s">
        <v>79</v>
      </c>
      <c r="E5">
        <v>38843</v>
      </c>
      <c r="F5">
        <v>1374</v>
      </c>
      <c r="G5">
        <v>3.53731689107432E-2</v>
      </c>
      <c r="H5">
        <v>401</v>
      </c>
      <c r="I5">
        <v>114</v>
      </c>
      <c r="J5">
        <v>54</v>
      </c>
      <c r="K5">
        <v>124</v>
      </c>
      <c r="L5">
        <v>75</v>
      </c>
      <c r="M5">
        <v>3</v>
      </c>
      <c r="N5">
        <v>162</v>
      </c>
      <c r="O5">
        <v>0</v>
      </c>
      <c r="P5">
        <v>367</v>
      </c>
      <c r="Q5">
        <v>0</v>
      </c>
      <c r="R5">
        <v>0</v>
      </c>
      <c r="S5">
        <v>74</v>
      </c>
      <c r="T5">
        <v>0</v>
      </c>
      <c r="U5">
        <v>0</v>
      </c>
      <c r="V5" t="s">
        <v>40</v>
      </c>
      <c r="W5" t="s">
        <v>40</v>
      </c>
      <c r="X5" t="s">
        <v>40</v>
      </c>
      <c r="Y5" t="s">
        <v>40</v>
      </c>
      <c r="Z5" t="s">
        <v>40</v>
      </c>
      <c r="AA5" t="s">
        <v>40</v>
      </c>
      <c r="AB5" t="s">
        <v>40</v>
      </c>
      <c r="AC5" t="s">
        <v>40</v>
      </c>
      <c r="AD5" t="s">
        <v>40</v>
      </c>
      <c r="AE5" t="s">
        <v>40</v>
      </c>
      <c r="AF5" t="s">
        <v>40</v>
      </c>
      <c r="AG5" t="s">
        <v>40</v>
      </c>
      <c r="AH5" t="s">
        <v>40</v>
      </c>
      <c r="AI5" t="s">
        <v>40</v>
      </c>
      <c r="AJ5" t="s">
        <v>40</v>
      </c>
      <c r="AK5" t="s">
        <v>40</v>
      </c>
      <c r="AL5" t="s">
        <v>40</v>
      </c>
    </row>
    <row r="6" spans="1:41" x14ac:dyDescent="0.25">
      <c r="A6">
        <v>4E+20</v>
      </c>
      <c r="B6" t="s">
        <v>116</v>
      </c>
      <c r="C6" t="s">
        <v>163</v>
      </c>
      <c r="D6" t="s">
        <v>79</v>
      </c>
      <c r="E6">
        <v>674</v>
      </c>
      <c r="F6">
        <v>6</v>
      </c>
      <c r="G6">
        <v>8.9020771513353102E-3</v>
      </c>
      <c r="H6">
        <v>0</v>
      </c>
      <c r="I6">
        <v>0</v>
      </c>
      <c r="J6">
        <v>0</v>
      </c>
      <c r="K6">
        <v>1</v>
      </c>
      <c r="L6">
        <v>1</v>
      </c>
      <c r="M6">
        <v>0</v>
      </c>
      <c r="N6">
        <v>2</v>
      </c>
      <c r="O6">
        <v>0</v>
      </c>
      <c r="P6">
        <v>2</v>
      </c>
      <c r="Q6">
        <v>0</v>
      </c>
      <c r="R6">
        <v>0</v>
      </c>
      <c r="S6">
        <v>0</v>
      </c>
      <c r="T6">
        <v>0</v>
      </c>
      <c r="U6">
        <v>0</v>
      </c>
      <c r="V6" t="s">
        <v>40</v>
      </c>
      <c r="W6" t="s">
        <v>40</v>
      </c>
      <c r="X6" t="s">
        <v>40</v>
      </c>
      <c r="Y6" t="s">
        <v>40</v>
      </c>
      <c r="Z6" t="s">
        <v>40</v>
      </c>
      <c r="AA6" t="s">
        <v>40</v>
      </c>
      <c r="AB6" t="s">
        <v>40</v>
      </c>
      <c r="AC6" t="s">
        <v>40</v>
      </c>
      <c r="AD6" t="s">
        <v>40</v>
      </c>
      <c r="AE6" t="s">
        <v>40</v>
      </c>
      <c r="AF6" t="s">
        <v>40</v>
      </c>
      <c r="AG6" t="s">
        <v>40</v>
      </c>
      <c r="AH6" t="s">
        <v>40</v>
      </c>
      <c r="AI6" t="s">
        <v>40</v>
      </c>
      <c r="AJ6" t="s">
        <v>40</v>
      </c>
      <c r="AK6" t="s">
        <v>40</v>
      </c>
      <c r="AL6" t="s">
        <v>40</v>
      </c>
    </row>
    <row r="7" spans="1:41" x14ac:dyDescent="0.25">
      <c r="A7">
        <v>4E+20</v>
      </c>
      <c r="B7" t="s">
        <v>116</v>
      </c>
      <c r="C7" t="s">
        <v>164</v>
      </c>
      <c r="D7" t="s">
        <v>79</v>
      </c>
      <c r="E7">
        <v>453</v>
      </c>
      <c r="F7">
        <v>10</v>
      </c>
      <c r="G7">
        <v>2.2075055187637901E-2</v>
      </c>
      <c r="H7">
        <v>0</v>
      </c>
      <c r="I7">
        <v>0</v>
      </c>
      <c r="J7">
        <v>1</v>
      </c>
      <c r="K7">
        <v>1</v>
      </c>
      <c r="L7">
        <v>0</v>
      </c>
      <c r="M7">
        <v>0</v>
      </c>
      <c r="N7">
        <v>8</v>
      </c>
      <c r="O7">
        <v>0</v>
      </c>
      <c r="P7">
        <v>0</v>
      </c>
      <c r="Q7">
        <v>0</v>
      </c>
      <c r="R7">
        <v>0</v>
      </c>
      <c r="S7">
        <v>0</v>
      </c>
      <c r="T7">
        <v>0</v>
      </c>
      <c r="U7">
        <v>0</v>
      </c>
      <c r="V7" t="s">
        <v>40</v>
      </c>
      <c r="W7" t="s">
        <v>40</v>
      </c>
      <c r="X7" t="s">
        <v>40</v>
      </c>
      <c r="Y7" t="s">
        <v>40</v>
      </c>
      <c r="Z7" t="s">
        <v>40</v>
      </c>
      <c r="AA7" t="s">
        <v>40</v>
      </c>
      <c r="AB7" t="s">
        <v>40</v>
      </c>
      <c r="AC7" t="s">
        <v>40</v>
      </c>
      <c r="AD7" t="s">
        <v>40</v>
      </c>
      <c r="AE7" t="s">
        <v>40</v>
      </c>
      <c r="AF7" t="s">
        <v>40</v>
      </c>
      <c r="AG7" t="s">
        <v>40</v>
      </c>
      <c r="AH7" t="s">
        <v>40</v>
      </c>
      <c r="AI7" t="s">
        <v>40</v>
      </c>
      <c r="AJ7" t="s">
        <v>40</v>
      </c>
      <c r="AK7" t="s">
        <v>40</v>
      </c>
      <c r="AL7" t="s">
        <v>40</v>
      </c>
    </row>
    <row r="8" spans="1:41" x14ac:dyDescent="0.25">
      <c r="A8">
        <v>4E+20</v>
      </c>
      <c r="B8" t="s">
        <v>116</v>
      </c>
      <c r="C8" t="s">
        <v>165</v>
      </c>
      <c r="D8" t="s">
        <v>79</v>
      </c>
      <c r="E8">
        <v>1254</v>
      </c>
      <c r="F8">
        <v>32</v>
      </c>
      <c r="G8">
        <v>2.5518341307814899E-2</v>
      </c>
      <c r="H8">
        <v>3</v>
      </c>
      <c r="I8">
        <v>0</v>
      </c>
      <c r="J8">
        <v>4</v>
      </c>
      <c r="K8">
        <v>3</v>
      </c>
      <c r="L8">
        <v>9</v>
      </c>
      <c r="M8">
        <v>0</v>
      </c>
      <c r="N8">
        <v>12</v>
      </c>
      <c r="O8">
        <v>0</v>
      </c>
      <c r="P8">
        <v>0</v>
      </c>
      <c r="Q8">
        <v>0</v>
      </c>
      <c r="R8">
        <v>0</v>
      </c>
      <c r="S8">
        <v>1</v>
      </c>
      <c r="T8">
        <v>0</v>
      </c>
      <c r="U8">
        <v>0</v>
      </c>
      <c r="V8" t="s">
        <v>40</v>
      </c>
      <c r="W8" t="s">
        <v>40</v>
      </c>
      <c r="X8" t="s">
        <v>40</v>
      </c>
      <c r="Y8" t="s">
        <v>40</v>
      </c>
      <c r="Z8" t="s">
        <v>40</v>
      </c>
      <c r="AA8" t="s">
        <v>40</v>
      </c>
      <c r="AB8" t="s">
        <v>40</v>
      </c>
      <c r="AC8" t="s">
        <v>40</v>
      </c>
      <c r="AD8" t="s">
        <v>40</v>
      </c>
      <c r="AE8" t="s">
        <v>40</v>
      </c>
      <c r="AF8" t="s">
        <v>40</v>
      </c>
      <c r="AG8" t="s">
        <v>40</v>
      </c>
      <c r="AH8" t="s">
        <v>40</v>
      </c>
      <c r="AI8" t="s">
        <v>40</v>
      </c>
      <c r="AJ8" t="s">
        <v>40</v>
      </c>
      <c r="AK8" t="s">
        <v>40</v>
      </c>
      <c r="AL8" t="s">
        <v>40</v>
      </c>
    </row>
    <row r="9" spans="1:41" x14ac:dyDescent="0.25">
      <c r="A9">
        <v>4E+20</v>
      </c>
      <c r="B9" t="s">
        <v>116</v>
      </c>
      <c r="C9" t="s">
        <v>166</v>
      </c>
      <c r="D9" t="s">
        <v>79</v>
      </c>
      <c r="E9">
        <v>726</v>
      </c>
      <c r="F9">
        <v>13</v>
      </c>
      <c r="G9">
        <v>1.7906336088154201E-2</v>
      </c>
      <c r="H9">
        <v>0</v>
      </c>
      <c r="I9">
        <v>0</v>
      </c>
      <c r="J9">
        <v>2</v>
      </c>
      <c r="K9">
        <v>0</v>
      </c>
      <c r="L9">
        <v>4</v>
      </c>
      <c r="M9">
        <v>0</v>
      </c>
      <c r="N9">
        <v>4</v>
      </c>
      <c r="O9">
        <v>0</v>
      </c>
      <c r="P9">
        <v>3</v>
      </c>
      <c r="Q9">
        <v>0</v>
      </c>
      <c r="R9">
        <v>0</v>
      </c>
      <c r="S9">
        <v>0</v>
      </c>
      <c r="T9">
        <v>0</v>
      </c>
      <c r="U9">
        <v>0</v>
      </c>
      <c r="V9" t="s">
        <v>40</v>
      </c>
      <c r="W9" t="s">
        <v>40</v>
      </c>
      <c r="X9" t="s">
        <v>40</v>
      </c>
      <c r="Y9" t="s">
        <v>40</v>
      </c>
      <c r="Z9" t="s">
        <v>40</v>
      </c>
      <c r="AA9" t="s">
        <v>40</v>
      </c>
      <c r="AB9" t="s">
        <v>40</v>
      </c>
      <c r="AC9" t="s">
        <v>40</v>
      </c>
      <c r="AD9" t="s">
        <v>40</v>
      </c>
      <c r="AE9" t="s">
        <v>40</v>
      </c>
      <c r="AF9" t="s">
        <v>40</v>
      </c>
      <c r="AG9" t="s">
        <v>40</v>
      </c>
      <c r="AH9" t="s">
        <v>40</v>
      </c>
      <c r="AI9" t="s">
        <v>40</v>
      </c>
      <c r="AJ9" t="s">
        <v>40</v>
      </c>
      <c r="AK9" t="s">
        <v>40</v>
      </c>
      <c r="AL9" t="s">
        <v>40</v>
      </c>
    </row>
    <row r="10" spans="1:41" x14ac:dyDescent="0.25">
      <c r="A10">
        <v>4E+20</v>
      </c>
      <c r="B10" t="s">
        <v>116</v>
      </c>
      <c r="C10" t="s">
        <v>167</v>
      </c>
      <c r="D10" t="s">
        <v>79</v>
      </c>
      <c r="E10">
        <v>66</v>
      </c>
      <c r="F10">
        <v>0</v>
      </c>
      <c r="H10">
        <v>0</v>
      </c>
      <c r="I10">
        <v>0</v>
      </c>
      <c r="J10">
        <v>0</v>
      </c>
      <c r="K10">
        <v>0</v>
      </c>
      <c r="L10">
        <v>0</v>
      </c>
      <c r="M10">
        <v>0</v>
      </c>
      <c r="N10">
        <v>0</v>
      </c>
      <c r="O10">
        <v>0</v>
      </c>
      <c r="P10">
        <v>0</v>
      </c>
      <c r="Q10">
        <v>0</v>
      </c>
      <c r="R10">
        <v>0</v>
      </c>
      <c r="S10">
        <v>0</v>
      </c>
      <c r="T10">
        <v>0</v>
      </c>
      <c r="U10">
        <v>0</v>
      </c>
      <c r="V10" t="s">
        <v>40</v>
      </c>
      <c r="W10" t="s">
        <v>40</v>
      </c>
      <c r="X10" t="s">
        <v>40</v>
      </c>
      <c r="Y10" t="s">
        <v>40</v>
      </c>
      <c r="Z10" t="s">
        <v>40</v>
      </c>
      <c r="AA10" t="s">
        <v>40</v>
      </c>
      <c r="AB10" t="s">
        <v>40</v>
      </c>
      <c r="AC10" t="s">
        <v>40</v>
      </c>
      <c r="AD10" t="s">
        <v>40</v>
      </c>
      <c r="AE10" t="s">
        <v>40</v>
      </c>
      <c r="AF10" t="s">
        <v>40</v>
      </c>
      <c r="AG10" t="s">
        <v>40</v>
      </c>
      <c r="AH10" t="s">
        <v>40</v>
      </c>
      <c r="AI10" t="s">
        <v>40</v>
      </c>
      <c r="AJ10" t="s">
        <v>40</v>
      </c>
      <c r="AK10" t="s">
        <v>40</v>
      </c>
      <c r="AL10" t="s">
        <v>40</v>
      </c>
    </row>
    <row r="11" spans="1:41" x14ac:dyDescent="0.25">
      <c r="A11">
        <v>4E+20</v>
      </c>
      <c r="B11" t="s">
        <v>116</v>
      </c>
      <c r="C11" t="s">
        <v>168</v>
      </c>
      <c r="D11" t="s">
        <v>79</v>
      </c>
      <c r="E11">
        <v>782</v>
      </c>
      <c r="F11">
        <v>7</v>
      </c>
      <c r="G11">
        <v>8.9514066496163593E-3</v>
      </c>
      <c r="H11">
        <v>1</v>
      </c>
      <c r="I11">
        <v>0</v>
      </c>
      <c r="J11">
        <v>0</v>
      </c>
      <c r="K11">
        <v>3</v>
      </c>
      <c r="L11">
        <v>0</v>
      </c>
      <c r="M11">
        <v>2</v>
      </c>
      <c r="N11">
        <v>1</v>
      </c>
      <c r="O11">
        <v>0</v>
      </c>
      <c r="P11">
        <v>0</v>
      </c>
      <c r="Q11">
        <v>0</v>
      </c>
      <c r="R11">
        <v>0</v>
      </c>
      <c r="S11">
        <v>0</v>
      </c>
      <c r="T11">
        <v>0</v>
      </c>
      <c r="U11">
        <v>0</v>
      </c>
      <c r="V11" t="s">
        <v>40</v>
      </c>
      <c r="W11" t="s">
        <v>40</v>
      </c>
      <c r="X11" t="s">
        <v>40</v>
      </c>
      <c r="Y11" t="s">
        <v>40</v>
      </c>
      <c r="Z11" t="s">
        <v>40</v>
      </c>
      <c r="AA11" t="s">
        <v>40</v>
      </c>
      <c r="AB11" t="s">
        <v>40</v>
      </c>
      <c r="AC11" t="s">
        <v>40</v>
      </c>
      <c r="AD11" t="s">
        <v>40</v>
      </c>
      <c r="AE11" t="s">
        <v>40</v>
      </c>
      <c r="AF11" t="s">
        <v>40</v>
      </c>
      <c r="AG11" t="s">
        <v>40</v>
      </c>
      <c r="AH11" t="s">
        <v>40</v>
      </c>
      <c r="AI11" t="s">
        <v>40</v>
      </c>
      <c r="AJ11" t="s">
        <v>40</v>
      </c>
      <c r="AK11" t="s">
        <v>40</v>
      </c>
      <c r="AL11" t="s">
        <v>40</v>
      </c>
    </row>
    <row r="12" spans="1:41" x14ac:dyDescent="0.25">
      <c r="A12">
        <v>4E+20</v>
      </c>
      <c r="B12" t="s">
        <v>116</v>
      </c>
      <c r="C12" t="s">
        <v>169</v>
      </c>
      <c r="D12" t="s">
        <v>79</v>
      </c>
      <c r="E12">
        <v>3661</v>
      </c>
      <c r="F12">
        <v>44</v>
      </c>
      <c r="G12">
        <v>1.20185741600655E-2</v>
      </c>
      <c r="H12">
        <v>1</v>
      </c>
      <c r="I12">
        <v>0</v>
      </c>
      <c r="J12">
        <v>3</v>
      </c>
      <c r="K12">
        <v>8</v>
      </c>
      <c r="L12">
        <v>14</v>
      </c>
      <c r="M12">
        <v>0</v>
      </c>
      <c r="N12">
        <v>17</v>
      </c>
      <c r="O12">
        <v>0</v>
      </c>
      <c r="P12">
        <v>1</v>
      </c>
      <c r="Q12">
        <v>0</v>
      </c>
      <c r="R12">
        <v>0</v>
      </c>
      <c r="S12">
        <v>0</v>
      </c>
      <c r="T12">
        <v>0</v>
      </c>
      <c r="U12">
        <v>0</v>
      </c>
      <c r="V12" t="s">
        <v>40</v>
      </c>
      <c r="W12" t="s">
        <v>40</v>
      </c>
      <c r="X12" t="s">
        <v>40</v>
      </c>
      <c r="Y12" t="s">
        <v>40</v>
      </c>
      <c r="Z12" t="s">
        <v>40</v>
      </c>
      <c r="AA12" t="s">
        <v>40</v>
      </c>
      <c r="AB12" t="s">
        <v>40</v>
      </c>
      <c r="AC12" t="s">
        <v>40</v>
      </c>
      <c r="AD12" t="s">
        <v>40</v>
      </c>
      <c r="AE12" t="s">
        <v>40</v>
      </c>
      <c r="AF12" t="s">
        <v>40</v>
      </c>
      <c r="AG12" t="s">
        <v>40</v>
      </c>
      <c r="AH12" t="s">
        <v>40</v>
      </c>
      <c r="AI12" t="s">
        <v>40</v>
      </c>
      <c r="AJ12" t="s">
        <v>40</v>
      </c>
      <c r="AK12" t="s">
        <v>40</v>
      </c>
      <c r="AL12" t="s">
        <v>40</v>
      </c>
    </row>
    <row r="13" spans="1:41" x14ac:dyDescent="0.25">
      <c r="A13">
        <v>4E+20</v>
      </c>
      <c r="B13" t="s">
        <v>116</v>
      </c>
      <c r="C13" t="s">
        <v>170</v>
      </c>
      <c r="D13" t="s">
        <v>79</v>
      </c>
      <c r="E13">
        <v>863</v>
      </c>
      <c r="F13">
        <v>6</v>
      </c>
      <c r="G13">
        <v>6.9524913093858597E-3</v>
      </c>
      <c r="H13">
        <v>0</v>
      </c>
      <c r="I13">
        <v>0</v>
      </c>
      <c r="J13">
        <v>0</v>
      </c>
      <c r="K13">
        <v>0</v>
      </c>
      <c r="L13">
        <v>2</v>
      </c>
      <c r="M13">
        <v>0</v>
      </c>
      <c r="N13">
        <v>2</v>
      </c>
      <c r="O13">
        <v>0</v>
      </c>
      <c r="P13">
        <v>2</v>
      </c>
      <c r="Q13">
        <v>0</v>
      </c>
      <c r="R13">
        <v>0</v>
      </c>
      <c r="S13">
        <v>0</v>
      </c>
      <c r="T13">
        <v>0</v>
      </c>
      <c r="U13">
        <v>0</v>
      </c>
      <c r="V13" t="s">
        <v>40</v>
      </c>
      <c r="W13" t="s">
        <v>40</v>
      </c>
      <c r="X13" t="s">
        <v>40</v>
      </c>
      <c r="Y13" t="s">
        <v>40</v>
      </c>
      <c r="Z13" t="s">
        <v>40</v>
      </c>
      <c r="AA13" t="s">
        <v>40</v>
      </c>
      <c r="AB13" t="s">
        <v>40</v>
      </c>
      <c r="AC13" t="s">
        <v>40</v>
      </c>
      <c r="AD13" t="s">
        <v>40</v>
      </c>
      <c r="AE13" t="s">
        <v>40</v>
      </c>
      <c r="AF13" t="s">
        <v>40</v>
      </c>
      <c r="AG13" t="s">
        <v>40</v>
      </c>
      <c r="AH13" t="s">
        <v>40</v>
      </c>
      <c r="AI13" t="s">
        <v>40</v>
      </c>
      <c r="AJ13" t="s">
        <v>40</v>
      </c>
      <c r="AK13" t="s">
        <v>40</v>
      </c>
      <c r="AL13" t="s">
        <v>40</v>
      </c>
    </row>
    <row r="14" spans="1:41" x14ac:dyDescent="0.25">
      <c r="A14">
        <v>4E+20</v>
      </c>
      <c r="B14" t="s">
        <v>116</v>
      </c>
      <c r="C14" t="s">
        <v>171</v>
      </c>
      <c r="D14" t="s">
        <v>79</v>
      </c>
      <c r="E14">
        <v>1184</v>
      </c>
      <c r="F14">
        <v>21</v>
      </c>
      <c r="G14">
        <v>1.7736486486486399E-2</v>
      </c>
      <c r="H14">
        <v>2</v>
      </c>
      <c r="I14">
        <v>0</v>
      </c>
      <c r="J14">
        <v>2</v>
      </c>
      <c r="K14">
        <v>3</v>
      </c>
      <c r="L14">
        <v>4</v>
      </c>
      <c r="M14">
        <v>0</v>
      </c>
      <c r="N14">
        <v>0</v>
      </c>
      <c r="O14">
        <v>0</v>
      </c>
      <c r="P14">
        <v>10</v>
      </c>
      <c r="Q14">
        <v>0</v>
      </c>
      <c r="R14">
        <v>0</v>
      </c>
      <c r="S14">
        <v>0</v>
      </c>
      <c r="T14">
        <v>0</v>
      </c>
      <c r="U14">
        <v>0</v>
      </c>
      <c r="V14" t="s">
        <v>40</v>
      </c>
      <c r="W14" t="s">
        <v>40</v>
      </c>
      <c r="X14" t="s">
        <v>40</v>
      </c>
      <c r="Y14" t="s">
        <v>40</v>
      </c>
      <c r="Z14" t="s">
        <v>40</v>
      </c>
      <c r="AA14" t="s">
        <v>40</v>
      </c>
      <c r="AB14" t="s">
        <v>40</v>
      </c>
      <c r="AC14" t="s">
        <v>40</v>
      </c>
      <c r="AD14" t="s">
        <v>40</v>
      </c>
      <c r="AE14" t="s">
        <v>40</v>
      </c>
      <c r="AF14" t="s">
        <v>40</v>
      </c>
      <c r="AG14" t="s">
        <v>40</v>
      </c>
      <c r="AH14" t="s">
        <v>40</v>
      </c>
      <c r="AI14" t="s">
        <v>40</v>
      </c>
      <c r="AJ14" t="s">
        <v>40</v>
      </c>
      <c r="AK14" t="s">
        <v>40</v>
      </c>
      <c r="AL14" t="s">
        <v>40</v>
      </c>
    </row>
    <row r="15" spans="1:41" x14ac:dyDescent="0.25">
      <c r="A15">
        <v>4E+20</v>
      </c>
      <c r="B15" t="s">
        <v>116</v>
      </c>
      <c r="C15" t="s">
        <v>172</v>
      </c>
      <c r="D15" t="s">
        <v>79</v>
      </c>
      <c r="E15">
        <v>36</v>
      </c>
      <c r="F15">
        <v>1</v>
      </c>
      <c r="H15">
        <v>0</v>
      </c>
      <c r="I15">
        <v>1</v>
      </c>
      <c r="J15">
        <v>0</v>
      </c>
      <c r="K15">
        <v>0</v>
      </c>
      <c r="L15">
        <v>0</v>
      </c>
      <c r="M15">
        <v>0</v>
      </c>
      <c r="N15">
        <v>0</v>
      </c>
      <c r="O15">
        <v>0</v>
      </c>
      <c r="P15">
        <v>0</v>
      </c>
      <c r="Q15">
        <v>0</v>
      </c>
      <c r="R15">
        <v>0</v>
      </c>
      <c r="S15">
        <v>0</v>
      </c>
      <c r="T15">
        <v>0</v>
      </c>
      <c r="U15">
        <v>0</v>
      </c>
      <c r="V15" t="s">
        <v>40</v>
      </c>
      <c r="W15" t="s">
        <v>40</v>
      </c>
      <c r="X15" t="s">
        <v>40</v>
      </c>
      <c r="Y15" t="s">
        <v>40</v>
      </c>
      <c r="Z15" t="s">
        <v>40</v>
      </c>
      <c r="AA15" t="s">
        <v>40</v>
      </c>
      <c r="AB15" t="s">
        <v>40</v>
      </c>
      <c r="AC15" t="s">
        <v>40</v>
      </c>
      <c r="AD15" t="s">
        <v>40</v>
      </c>
      <c r="AE15" t="s">
        <v>40</v>
      </c>
      <c r="AF15" t="s">
        <v>40</v>
      </c>
      <c r="AG15" t="s">
        <v>40</v>
      </c>
      <c r="AH15" t="s">
        <v>40</v>
      </c>
      <c r="AI15" t="s">
        <v>40</v>
      </c>
      <c r="AJ15" t="s">
        <v>40</v>
      </c>
      <c r="AK15" t="s">
        <v>40</v>
      </c>
      <c r="AL15" t="s">
        <v>40</v>
      </c>
    </row>
    <row r="16" spans="1:41" x14ac:dyDescent="0.25">
      <c r="A16">
        <v>4E+20</v>
      </c>
      <c r="B16" t="s">
        <v>116</v>
      </c>
      <c r="C16" t="s">
        <v>173</v>
      </c>
      <c r="D16" t="s">
        <v>79</v>
      </c>
      <c r="E16">
        <v>43</v>
      </c>
      <c r="F16">
        <v>0</v>
      </c>
      <c r="H16">
        <v>0</v>
      </c>
      <c r="I16">
        <v>0</v>
      </c>
      <c r="J16">
        <v>0</v>
      </c>
      <c r="K16">
        <v>0</v>
      </c>
      <c r="L16">
        <v>0</v>
      </c>
      <c r="M16">
        <v>0</v>
      </c>
      <c r="N16">
        <v>0</v>
      </c>
      <c r="O16">
        <v>0</v>
      </c>
      <c r="P16">
        <v>0</v>
      </c>
      <c r="Q16">
        <v>0</v>
      </c>
      <c r="R16">
        <v>0</v>
      </c>
      <c r="S16">
        <v>0</v>
      </c>
      <c r="T16">
        <v>0</v>
      </c>
      <c r="U16">
        <v>0</v>
      </c>
      <c r="V16" t="s">
        <v>40</v>
      </c>
      <c r="W16" t="s">
        <v>40</v>
      </c>
      <c r="X16" t="s">
        <v>40</v>
      </c>
      <c r="Y16" t="s">
        <v>40</v>
      </c>
      <c r="Z16" t="s">
        <v>40</v>
      </c>
      <c r="AA16" t="s">
        <v>40</v>
      </c>
      <c r="AB16" t="s">
        <v>40</v>
      </c>
      <c r="AC16" t="s">
        <v>40</v>
      </c>
      <c r="AD16" t="s">
        <v>40</v>
      </c>
      <c r="AE16" t="s">
        <v>40</v>
      </c>
      <c r="AF16" t="s">
        <v>40</v>
      </c>
      <c r="AG16" t="s">
        <v>40</v>
      </c>
      <c r="AH16" t="s">
        <v>40</v>
      </c>
      <c r="AI16" t="s">
        <v>40</v>
      </c>
      <c r="AJ16" t="s">
        <v>40</v>
      </c>
      <c r="AK16" t="s">
        <v>40</v>
      </c>
      <c r="AL16" t="s">
        <v>40</v>
      </c>
    </row>
    <row r="17" spans="1:38" x14ac:dyDescent="0.25">
      <c r="A17">
        <v>4E+20</v>
      </c>
      <c r="B17" t="s">
        <v>116</v>
      </c>
      <c r="C17" t="s">
        <v>174</v>
      </c>
      <c r="D17" t="s">
        <v>79</v>
      </c>
      <c r="E17">
        <v>727</v>
      </c>
      <c r="F17">
        <v>4</v>
      </c>
      <c r="G17">
        <v>5.5020632737276401E-3</v>
      </c>
      <c r="H17">
        <v>0</v>
      </c>
      <c r="I17">
        <v>0</v>
      </c>
      <c r="J17">
        <v>1</v>
      </c>
      <c r="K17">
        <v>1</v>
      </c>
      <c r="L17">
        <v>2</v>
      </c>
      <c r="M17">
        <v>0</v>
      </c>
      <c r="N17">
        <v>0</v>
      </c>
      <c r="O17">
        <v>0</v>
      </c>
      <c r="P17">
        <v>0</v>
      </c>
      <c r="Q17">
        <v>0</v>
      </c>
      <c r="R17">
        <v>0</v>
      </c>
      <c r="S17">
        <v>0</v>
      </c>
      <c r="T17">
        <v>0</v>
      </c>
      <c r="U17">
        <v>0</v>
      </c>
      <c r="V17" t="s">
        <v>40</v>
      </c>
      <c r="W17" t="s">
        <v>40</v>
      </c>
      <c r="X17" t="s">
        <v>40</v>
      </c>
      <c r="Y17" t="s">
        <v>40</v>
      </c>
      <c r="Z17" t="s">
        <v>40</v>
      </c>
      <c r="AA17" t="s">
        <v>40</v>
      </c>
      <c r="AB17" t="s">
        <v>40</v>
      </c>
      <c r="AC17" t="s">
        <v>40</v>
      </c>
      <c r="AD17" t="s">
        <v>40</v>
      </c>
      <c r="AE17" t="s">
        <v>40</v>
      </c>
      <c r="AF17" t="s">
        <v>40</v>
      </c>
      <c r="AG17" t="s">
        <v>40</v>
      </c>
      <c r="AH17" t="s">
        <v>40</v>
      </c>
      <c r="AI17" t="s">
        <v>40</v>
      </c>
      <c r="AJ17" t="s">
        <v>40</v>
      </c>
      <c r="AK17" t="s">
        <v>40</v>
      </c>
      <c r="AL17" t="s">
        <v>40</v>
      </c>
    </row>
    <row r="18" spans="1:38" x14ac:dyDescent="0.25">
      <c r="A18">
        <v>4E+20</v>
      </c>
      <c r="B18" t="s">
        <v>116</v>
      </c>
      <c r="C18" t="s">
        <v>175</v>
      </c>
      <c r="D18" t="s">
        <v>79</v>
      </c>
      <c r="E18">
        <v>2337</v>
      </c>
      <c r="F18">
        <v>58</v>
      </c>
      <c r="G18">
        <v>2.48181429182712E-2</v>
      </c>
      <c r="H18">
        <v>8</v>
      </c>
      <c r="I18">
        <v>2</v>
      </c>
      <c r="J18">
        <v>3</v>
      </c>
      <c r="K18">
        <v>4</v>
      </c>
      <c r="L18">
        <v>17</v>
      </c>
      <c r="M18">
        <v>2</v>
      </c>
      <c r="N18">
        <v>17</v>
      </c>
      <c r="O18">
        <v>0</v>
      </c>
      <c r="P18">
        <v>3</v>
      </c>
      <c r="Q18">
        <v>0</v>
      </c>
      <c r="R18">
        <v>0</v>
      </c>
      <c r="S18">
        <v>1</v>
      </c>
      <c r="T18">
        <v>1</v>
      </c>
      <c r="U18">
        <v>0</v>
      </c>
      <c r="V18" t="s">
        <v>40</v>
      </c>
      <c r="W18" t="s">
        <v>40</v>
      </c>
      <c r="X18" t="s">
        <v>40</v>
      </c>
      <c r="Y18" t="s">
        <v>40</v>
      </c>
      <c r="Z18" t="s">
        <v>40</v>
      </c>
      <c r="AA18" t="s">
        <v>40</v>
      </c>
      <c r="AB18" t="s">
        <v>40</v>
      </c>
      <c r="AC18" t="s">
        <v>40</v>
      </c>
      <c r="AD18" t="s">
        <v>40</v>
      </c>
      <c r="AE18" t="s">
        <v>40</v>
      </c>
      <c r="AF18" t="s">
        <v>40</v>
      </c>
      <c r="AG18" t="s">
        <v>40</v>
      </c>
      <c r="AH18" t="s">
        <v>40</v>
      </c>
      <c r="AI18" t="s">
        <v>40</v>
      </c>
      <c r="AJ18" t="s">
        <v>40</v>
      </c>
      <c r="AK18" t="s">
        <v>40</v>
      </c>
      <c r="AL18" t="s">
        <v>40</v>
      </c>
    </row>
    <row r="19" spans="1:38" x14ac:dyDescent="0.25">
      <c r="A19">
        <v>4E+20</v>
      </c>
      <c r="B19" t="s">
        <v>116</v>
      </c>
      <c r="C19" t="s">
        <v>176</v>
      </c>
      <c r="D19" t="s">
        <v>79</v>
      </c>
      <c r="E19">
        <v>397</v>
      </c>
      <c r="F19">
        <v>0</v>
      </c>
      <c r="G19">
        <v>0</v>
      </c>
      <c r="H19">
        <v>0</v>
      </c>
      <c r="I19">
        <v>0</v>
      </c>
      <c r="J19">
        <v>0</v>
      </c>
      <c r="K19">
        <v>0</v>
      </c>
      <c r="L19">
        <v>0</v>
      </c>
      <c r="M19">
        <v>0</v>
      </c>
      <c r="N19">
        <v>0</v>
      </c>
      <c r="O19">
        <v>0</v>
      </c>
      <c r="P19">
        <v>0</v>
      </c>
      <c r="Q19">
        <v>0</v>
      </c>
      <c r="R19">
        <v>0</v>
      </c>
      <c r="S19">
        <v>0</v>
      </c>
      <c r="T19">
        <v>0</v>
      </c>
      <c r="U19">
        <v>0</v>
      </c>
      <c r="V19" t="s">
        <v>40</v>
      </c>
      <c r="W19" t="s">
        <v>40</v>
      </c>
      <c r="X19" t="s">
        <v>40</v>
      </c>
      <c r="Y19" t="s">
        <v>40</v>
      </c>
      <c r="Z19" t="s">
        <v>40</v>
      </c>
      <c r="AA19" t="s">
        <v>40</v>
      </c>
      <c r="AB19" t="s">
        <v>40</v>
      </c>
      <c r="AC19" t="s">
        <v>40</v>
      </c>
      <c r="AD19" t="s">
        <v>40</v>
      </c>
      <c r="AE19" t="s">
        <v>40</v>
      </c>
      <c r="AF19" t="s">
        <v>40</v>
      </c>
      <c r="AG19" t="s">
        <v>40</v>
      </c>
      <c r="AH19" t="s">
        <v>40</v>
      </c>
      <c r="AI19" t="s">
        <v>40</v>
      </c>
      <c r="AJ19" t="s">
        <v>40</v>
      </c>
      <c r="AK19" t="s">
        <v>40</v>
      </c>
      <c r="AL19" t="s">
        <v>40</v>
      </c>
    </row>
    <row r="20" spans="1:38" x14ac:dyDescent="0.25">
      <c r="A20">
        <v>4E+20</v>
      </c>
      <c r="B20" t="s">
        <v>116</v>
      </c>
      <c r="C20" t="s">
        <v>177</v>
      </c>
      <c r="D20" t="s">
        <v>79</v>
      </c>
      <c r="E20">
        <v>487</v>
      </c>
      <c r="F20">
        <v>7</v>
      </c>
      <c r="G20">
        <v>1.43737166324435E-2</v>
      </c>
      <c r="H20">
        <v>0</v>
      </c>
      <c r="I20">
        <v>0</v>
      </c>
      <c r="J20">
        <v>0</v>
      </c>
      <c r="K20">
        <v>1</v>
      </c>
      <c r="L20">
        <v>5</v>
      </c>
      <c r="M20">
        <v>1</v>
      </c>
      <c r="N20">
        <v>0</v>
      </c>
      <c r="O20">
        <v>0</v>
      </c>
      <c r="P20">
        <v>0</v>
      </c>
      <c r="Q20">
        <v>0</v>
      </c>
      <c r="R20">
        <v>0</v>
      </c>
      <c r="S20">
        <v>0</v>
      </c>
      <c r="T20">
        <v>0</v>
      </c>
      <c r="U20">
        <v>0</v>
      </c>
      <c r="V20" t="s">
        <v>40</v>
      </c>
      <c r="W20" t="s">
        <v>40</v>
      </c>
      <c r="X20" t="s">
        <v>40</v>
      </c>
      <c r="Y20" t="s">
        <v>40</v>
      </c>
      <c r="Z20" t="s">
        <v>40</v>
      </c>
      <c r="AA20" t="s">
        <v>40</v>
      </c>
      <c r="AB20" t="s">
        <v>40</v>
      </c>
      <c r="AC20" t="s">
        <v>40</v>
      </c>
      <c r="AD20" t="s">
        <v>40</v>
      </c>
      <c r="AE20" t="s">
        <v>40</v>
      </c>
      <c r="AF20" t="s">
        <v>40</v>
      </c>
      <c r="AG20" t="s">
        <v>40</v>
      </c>
      <c r="AH20" t="s">
        <v>40</v>
      </c>
      <c r="AI20" t="s">
        <v>40</v>
      </c>
      <c r="AJ20" t="s">
        <v>40</v>
      </c>
      <c r="AK20" t="s">
        <v>40</v>
      </c>
      <c r="AL20" t="s">
        <v>40</v>
      </c>
    </row>
    <row r="21" spans="1:38" x14ac:dyDescent="0.25">
      <c r="A21">
        <v>4E+20</v>
      </c>
      <c r="B21" t="s">
        <v>116</v>
      </c>
      <c r="C21" t="s">
        <v>178</v>
      </c>
      <c r="D21" t="s">
        <v>79</v>
      </c>
      <c r="E21">
        <v>1465</v>
      </c>
      <c r="F21">
        <v>14</v>
      </c>
      <c r="G21">
        <v>9.5563139931740607E-3</v>
      </c>
      <c r="H21">
        <v>3</v>
      </c>
      <c r="I21">
        <v>0</v>
      </c>
      <c r="J21">
        <v>1</v>
      </c>
      <c r="K21">
        <v>4</v>
      </c>
      <c r="L21">
        <v>5</v>
      </c>
      <c r="M21">
        <v>0</v>
      </c>
      <c r="N21">
        <v>1</v>
      </c>
      <c r="O21">
        <v>0</v>
      </c>
      <c r="P21">
        <v>0</v>
      </c>
      <c r="Q21">
        <v>0</v>
      </c>
      <c r="R21">
        <v>0</v>
      </c>
      <c r="S21">
        <v>0</v>
      </c>
      <c r="T21">
        <v>0</v>
      </c>
      <c r="U21">
        <v>0</v>
      </c>
      <c r="V21" t="s">
        <v>40</v>
      </c>
      <c r="W21" t="s">
        <v>40</v>
      </c>
      <c r="X21" t="s">
        <v>40</v>
      </c>
      <c r="Y21" t="s">
        <v>40</v>
      </c>
      <c r="Z21" t="s">
        <v>40</v>
      </c>
      <c r="AA21" t="s">
        <v>40</v>
      </c>
      <c r="AB21" t="s">
        <v>40</v>
      </c>
      <c r="AC21" t="s">
        <v>40</v>
      </c>
      <c r="AD21" t="s">
        <v>40</v>
      </c>
      <c r="AE21" t="s">
        <v>40</v>
      </c>
      <c r="AF21" t="s">
        <v>40</v>
      </c>
      <c r="AG21" t="s">
        <v>40</v>
      </c>
      <c r="AH21" t="s">
        <v>40</v>
      </c>
      <c r="AI21" t="s">
        <v>40</v>
      </c>
      <c r="AJ21" t="s">
        <v>40</v>
      </c>
      <c r="AK21" t="s">
        <v>40</v>
      </c>
      <c r="AL21" t="s">
        <v>40</v>
      </c>
    </row>
    <row r="22" spans="1:38" x14ac:dyDescent="0.25">
      <c r="A22">
        <v>4E+20</v>
      </c>
      <c r="B22" t="s">
        <v>116</v>
      </c>
      <c r="C22" t="s">
        <v>179</v>
      </c>
      <c r="D22" t="s">
        <v>79</v>
      </c>
      <c r="E22">
        <v>1423</v>
      </c>
      <c r="F22">
        <v>24</v>
      </c>
      <c r="G22">
        <v>1.6865776528460899E-2</v>
      </c>
      <c r="H22">
        <v>4</v>
      </c>
      <c r="I22">
        <v>0</v>
      </c>
      <c r="J22">
        <v>2</v>
      </c>
      <c r="K22">
        <v>2</v>
      </c>
      <c r="L22">
        <v>8</v>
      </c>
      <c r="M22">
        <v>2</v>
      </c>
      <c r="N22">
        <v>6</v>
      </c>
      <c r="O22">
        <v>0</v>
      </c>
      <c r="P22">
        <v>0</v>
      </c>
      <c r="Q22">
        <v>0</v>
      </c>
      <c r="R22">
        <v>0</v>
      </c>
      <c r="S22">
        <v>0</v>
      </c>
      <c r="T22">
        <v>0</v>
      </c>
      <c r="U22">
        <v>0</v>
      </c>
      <c r="V22" t="s">
        <v>40</v>
      </c>
      <c r="W22" t="s">
        <v>40</v>
      </c>
      <c r="X22" t="s">
        <v>40</v>
      </c>
      <c r="Y22" t="s">
        <v>40</v>
      </c>
      <c r="Z22" t="s">
        <v>40</v>
      </c>
      <c r="AA22" t="s">
        <v>40</v>
      </c>
      <c r="AB22" t="s">
        <v>40</v>
      </c>
      <c r="AC22" t="s">
        <v>40</v>
      </c>
      <c r="AD22" t="s">
        <v>40</v>
      </c>
      <c r="AE22" t="s">
        <v>40</v>
      </c>
      <c r="AF22" t="s">
        <v>40</v>
      </c>
      <c r="AG22" t="s">
        <v>40</v>
      </c>
      <c r="AH22" t="s">
        <v>40</v>
      </c>
      <c r="AI22" t="s">
        <v>40</v>
      </c>
      <c r="AJ22" t="s">
        <v>40</v>
      </c>
      <c r="AK22" t="s">
        <v>40</v>
      </c>
      <c r="AL22" t="s">
        <v>40</v>
      </c>
    </row>
    <row r="23" spans="1:38" x14ac:dyDescent="0.25">
      <c r="A23">
        <v>4E+20</v>
      </c>
      <c r="B23" t="s">
        <v>116</v>
      </c>
      <c r="C23" t="s">
        <v>180</v>
      </c>
      <c r="D23" t="s">
        <v>79</v>
      </c>
      <c r="E23">
        <v>1288</v>
      </c>
      <c r="F23">
        <v>24</v>
      </c>
      <c r="G23">
        <v>1.8633540372670801E-2</v>
      </c>
      <c r="H23">
        <v>10</v>
      </c>
      <c r="I23">
        <v>0</v>
      </c>
      <c r="J23">
        <v>1</v>
      </c>
      <c r="K23">
        <v>4</v>
      </c>
      <c r="L23">
        <v>0</v>
      </c>
      <c r="M23">
        <v>1</v>
      </c>
      <c r="N23">
        <v>8</v>
      </c>
      <c r="O23">
        <v>0</v>
      </c>
      <c r="P23">
        <v>0</v>
      </c>
      <c r="Q23">
        <v>0</v>
      </c>
      <c r="R23">
        <v>0</v>
      </c>
      <c r="S23">
        <v>0</v>
      </c>
      <c r="T23">
        <v>0</v>
      </c>
      <c r="U23">
        <v>0</v>
      </c>
      <c r="V23" t="s">
        <v>40</v>
      </c>
      <c r="W23" t="s">
        <v>40</v>
      </c>
      <c r="X23" t="s">
        <v>40</v>
      </c>
      <c r="Y23" t="s">
        <v>40</v>
      </c>
      <c r="Z23" t="s">
        <v>40</v>
      </c>
      <c r="AA23" t="s">
        <v>40</v>
      </c>
      <c r="AB23" t="s">
        <v>40</v>
      </c>
      <c r="AC23" t="s">
        <v>40</v>
      </c>
      <c r="AD23" t="s">
        <v>40</v>
      </c>
      <c r="AE23" t="s">
        <v>40</v>
      </c>
      <c r="AF23" t="s">
        <v>40</v>
      </c>
      <c r="AG23" t="s">
        <v>40</v>
      </c>
      <c r="AH23" t="s">
        <v>40</v>
      </c>
      <c r="AI23" t="s">
        <v>40</v>
      </c>
      <c r="AJ23" t="s">
        <v>40</v>
      </c>
      <c r="AK23" t="s">
        <v>40</v>
      </c>
      <c r="AL23" t="s">
        <v>40</v>
      </c>
    </row>
    <row r="24" spans="1:38" x14ac:dyDescent="0.25">
      <c r="A24">
        <v>4E+20</v>
      </c>
      <c r="B24" t="s">
        <v>116</v>
      </c>
      <c r="C24" t="s">
        <v>181</v>
      </c>
      <c r="D24" t="s">
        <v>79</v>
      </c>
      <c r="E24">
        <v>2157</v>
      </c>
      <c r="F24">
        <v>50</v>
      </c>
      <c r="G24">
        <v>2.3180343069077399E-2</v>
      </c>
      <c r="H24">
        <v>4</v>
      </c>
      <c r="I24">
        <v>0</v>
      </c>
      <c r="J24">
        <v>4</v>
      </c>
      <c r="K24">
        <v>5</v>
      </c>
      <c r="L24">
        <v>4</v>
      </c>
      <c r="M24">
        <v>1</v>
      </c>
      <c r="N24">
        <v>12</v>
      </c>
      <c r="O24">
        <v>0</v>
      </c>
      <c r="P24">
        <v>20</v>
      </c>
      <c r="Q24">
        <v>0</v>
      </c>
      <c r="R24">
        <v>0</v>
      </c>
      <c r="S24">
        <v>0</v>
      </c>
      <c r="T24">
        <v>0</v>
      </c>
      <c r="U24">
        <v>0</v>
      </c>
      <c r="V24" t="s">
        <v>40</v>
      </c>
      <c r="W24" t="s">
        <v>40</v>
      </c>
      <c r="X24" t="s">
        <v>40</v>
      </c>
      <c r="Y24" t="s">
        <v>40</v>
      </c>
      <c r="Z24" t="s">
        <v>40</v>
      </c>
      <c r="AA24" t="s">
        <v>40</v>
      </c>
      <c r="AB24" t="s">
        <v>40</v>
      </c>
      <c r="AC24" t="s">
        <v>40</v>
      </c>
      <c r="AD24" t="s">
        <v>40</v>
      </c>
      <c r="AE24" t="s">
        <v>40</v>
      </c>
      <c r="AF24" t="s">
        <v>40</v>
      </c>
      <c r="AG24" t="s">
        <v>40</v>
      </c>
      <c r="AH24" t="s">
        <v>40</v>
      </c>
      <c r="AI24" t="s">
        <v>40</v>
      </c>
      <c r="AJ24" t="s">
        <v>40</v>
      </c>
      <c r="AK24" t="s">
        <v>40</v>
      </c>
      <c r="AL24" t="s">
        <v>40</v>
      </c>
    </row>
    <row r="25" spans="1:38" x14ac:dyDescent="0.25">
      <c r="A25">
        <v>4E+20</v>
      </c>
      <c r="B25" t="s">
        <v>116</v>
      </c>
      <c r="C25" t="s">
        <v>182</v>
      </c>
      <c r="D25" t="s">
        <v>79</v>
      </c>
      <c r="E25">
        <v>2037</v>
      </c>
      <c r="F25">
        <v>74</v>
      </c>
      <c r="G25">
        <v>3.6327933235149698E-2</v>
      </c>
      <c r="H25">
        <v>5</v>
      </c>
      <c r="I25">
        <v>1</v>
      </c>
      <c r="J25">
        <v>10</v>
      </c>
      <c r="K25">
        <v>7</v>
      </c>
      <c r="L25">
        <v>4</v>
      </c>
      <c r="M25">
        <v>5</v>
      </c>
      <c r="N25">
        <v>25</v>
      </c>
      <c r="O25">
        <v>0</v>
      </c>
      <c r="P25">
        <v>16</v>
      </c>
      <c r="Q25">
        <v>0</v>
      </c>
      <c r="R25">
        <v>0</v>
      </c>
      <c r="S25">
        <v>1</v>
      </c>
      <c r="T25">
        <v>0</v>
      </c>
      <c r="U25">
        <v>0</v>
      </c>
      <c r="V25" t="s">
        <v>40</v>
      </c>
      <c r="W25" t="s">
        <v>40</v>
      </c>
      <c r="X25" t="s">
        <v>40</v>
      </c>
      <c r="Y25" t="s">
        <v>40</v>
      </c>
      <c r="Z25" t="s">
        <v>40</v>
      </c>
      <c r="AA25" t="s">
        <v>40</v>
      </c>
      <c r="AB25" t="s">
        <v>40</v>
      </c>
      <c r="AC25" t="s">
        <v>40</v>
      </c>
      <c r="AD25" t="s">
        <v>40</v>
      </c>
      <c r="AE25" t="s">
        <v>40</v>
      </c>
      <c r="AF25" t="s">
        <v>40</v>
      </c>
      <c r="AG25" t="s">
        <v>40</v>
      </c>
      <c r="AH25" t="s">
        <v>40</v>
      </c>
      <c r="AI25" t="s">
        <v>40</v>
      </c>
      <c r="AJ25" t="s">
        <v>40</v>
      </c>
      <c r="AK25" t="s">
        <v>40</v>
      </c>
      <c r="AL25" t="s">
        <v>40</v>
      </c>
    </row>
    <row r="26" spans="1:38" x14ac:dyDescent="0.25">
      <c r="A26">
        <v>4E+20</v>
      </c>
      <c r="B26" t="s">
        <v>116</v>
      </c>
      <c r="C26" t="s">
        <v>183</v>
      </c>
      <c r="D26" t="s">
        <v>79</v>
      </c>
      <c r="E26">
        <v>1524</v>
      </c>
      <c r="F26">
        <v>31</v>
      </c>
      <c r="G26">
        <v>2.0341207349081299E-2</v>
      </c>
      <c r="H26">
        <v>2</v>
      </c>
      <c r="I26">
        <v>0</v>
      </c>
      <c r="J26">
        <v>4</v>
      </c>
      <c r="K26">
        <v>2</v>
      </c>
      <c r="L26">
        <v>2</v>
      </c>
      <c r="M26">
        <v>0</v>
      </c>
      <c r="N26">
        <v>6</v>
      </c>
      <c r="O26">
        <v>0</v>
      </c>
      <c r="P26">
        <v>15</v>
      </c>
      <c r="Q26">
        <v>0</v>
      </c>
      <c r="R26">
        <v>0</v>
      </c>
      <c r="S26">
        <v>0</v>
      </c>
      <c r="T26">
        <v>0</v>
      </c>
      <c r="U26">
        <v>0</v>
      </c>
      <c r="V26" t="s">
        <v>40</v>
      </c>
      <c r="W26" t="s">
        <v>40</v>
      </c>
      <c r="X26" t="s">
        <v>40</v>
      </c>
      <c r="Y26" t="s">
        <v>40</v>
      </c>
      <c r="Z26" t="s">
        <v>40</v>
      </c>
      <c r="AA26" t="s">
        <v>40</v>
      </c>
      <c r="AB26" t="s">
        <v>40</v>
      </c>
      <c r="AC26" t="s">
        <v>40</v>
      </c>
      <c r="AD26" t="s">
        <v>40</v>
      </c>
      <c r="AE26" t="s">
        <v>40</v>
      </c>
      <c r="AF26" t="s">
        <v>40</v>
      </c>
      <c r="AG26" t="s">
        <v>40</v>
      </c>
      <c r="AH26" t="s">
        <v>40</v>
      </c>
      <c r="AI26" t="s">
        <v>40</v>
      </c>
      <c r="AJ26" t="s">
        <v>40</v>
      </c>
      <c r="AK26" t="s">
        <v>40</v>
      </c>
      <c r="AL26" t="s">
        <v>40</v>
      </c>
    </row>
    <row r="27" spans="1:38" x14ac:dyDescent="0.25">
      <c r="A27">
        <v>4E+20</v>
      </c>
      <c r="B27" t="s">
        <v>116</v>
      </c>
      <c r="C27" t="s">
        <v>184</v>
      </c>
      <c r="D27" t="s">
        <v>79</v>
      </c>
      <c r="E27">
        <v>1485</v>
      </c>
      <c r="F27">
        <v>41</v>
      </c>
      <c r="G27">
        <v>2.7609427609427601E-2</v>
      </c>
      <c r="H27">
        <v>3</v>
      </c>
      <c r="I27">
        <v>0</v>
      </c>
      <c r="J27">
        <v>5</v>
      </c>
      <c r="K27">
        <v>1</v>
      </c>
      <c r="L27">
        <v>7</v>
      </c>
      <c r="M27">
        <v>1</v>
      </c>
      <c r="N27">
        <v>10</v>
      </c>
      <c r="O27">
        <v>0</v>
      </c>
      <c r="P27">
        <v>14</v>
      </c>
      <c r="Q27">
        <v>0</v>
      </c>
      <c r="R27">
        <v>0</v>
      </c>
      <c r="S27">
        <v>0</v>
      </c>
      <c r="T27">
        <v>0</v>
      </c>
      <c r="U27">
        <v>0</v>
      </c>
      <c r="V27" t="s">
        <v>40</v>
      </c>
      <c r="W27" t="s">
        <v>40</v>
      </c>
      <c r="X27" t="s">
        <v>40</v>
      </c>
      <c r="Y27" t="s">
        <v>40</v>
      </c>
      <c r="Z27" t="s">
        <v>40</v>
      </c>
      <c r="AA27" t="s">
        <v>40</v>
      </c>
      <c r="AB27" t="s">
        <v>40</v>
      </c>
      <c r="AC27" t="s">
        <v>40</v>
      </c>
      <c r="AD27" t="s">
        <v>40</v>
      </c>
      <c r="AE27" t="s">
        <v>40</v>
      </c>
      <c r="AF27" t="s">
        <v>40</v>
      </c>
      <c r="AG27" t="s">
        <v>40</v>
      </c>
      <c r="AH27" t="s">
        <v>40</v>
      </c>
      <c r="AI27" t="s">
        <v>40</v>
      </c>
      <c r="AJ27" t="s">
        <v>40</v>
      </c>
      <c r="AK27" t="s">
        <v>40</v>
      </c>
      <c r="AL27" t="s">
        <v>40</v>
      </c>
    </row>
    <row r="28" spans="1:38" x14ac:dyDescent="0.25">
      <c r="A28">
        <v>4E+20</v>
      </c>
      <c r="B28" t="s">
        <v>116</v>
      </c>
      <c r="C28" t="s">
        <v>185</v>
      </c>
      <c r="D28" t="s">
        <v>79</v>
      </c>
      <c r="E28">
        <v>1805</v>
      </c>
      <c r="F28">
        <v>64</v>
      </c>
      <c r="G28">
        <v>3.5457063711911298E-2</v>
      </c>
      <c r="H28">
        <v>5</v>
      </c>
      <c r="I28">
        <v>3</v>
      </c>
      <c r="J28">
        <v>8</v>
      </c>
      <c r="K28">
        <v>4</v>
      </c>
      <c r="L28">
        <v>6</v>
      </c>
      <c r="M28">
        <v>0</v>
      </c>
      <c r="N28">
        <v>2</v>
      </c>
      <c r="O28">
        <v>0</v>
      </c>
      <c r="P28">
        <v>36</v>
      </c>
      <c r="Q28">
        <v>0</v>
      </c>
      <c r="R28">
        <v>0</v>
      </c>
      <c r="S28">
        <v>0</v>
      </c>
      <c r="T28">
        <v>0</v>
      </c>
      <c r="U28">
        <v>0</v>
      </c>
      <c r="V28" t="s">
        <v>40</v>
      </c>
      <c r="W28" t="s">
        <v>40</v>
      </c>
      <c r="X28" t="s">
        <v>40</v>
      </c>
      <c r="Y28" t="s">
        <v>40</v>
      </c>
      <c r="Z28" t="s">
        <v>40</v>
      </c>
      <c r="AA28" t="s">
        <v>40</v>
      </c>
      <c r="AB28" t="s">
        <v>40</v>
      </c>
      <c r="AC28" t="s">
        <v>40</v>
      </c>
      <c r="AD28" t="s">
        <v>40</v>
      </c>
      <c r="AE28" t="s">
        <v>40</v>
      </c>
      <c r="AF28" t="s">
        <v>40</v>
      </c>
      <c r="AG28" t="s">
        <v>40</v>
      </c>
      <c r="AH28" t="s">
        <v>40</v>
      </c>
      <c r="AI28" t="s">
        <v>40</v>
      </c>
      <c r="AJ28" t="s">
        <v>40</v>
      </c>
      <c r="AK28" t="s">
        <v>40</v>
      </c>
      <c r="AL28" t="s">
        <v>40</v>
      </c>
    </row>
    <row r="29" spans="1:38" x14ac:dyDescent="0.25">
      <c r="A29">
        <v>4E+20</v>
      </c>
      <c r="B29" t="s">
        <v>116</v>
      </c>
      <c r="C29" t="s">
        <v>186</v>
      </c>
      <c r="D29" t="s">
        <v>79</v>
      </c>
      <c r="E29">
        <v>1468</v>
      </c>
      <c r="F29">
        <v>24</v>
      </c>
      <c r="G29">
        <v>1.6348773841961799E-2</v>
      </c>
      <c r="H29">
        <v>5</v>
      </c>
      <c r="I29">
        <v>0</v>
      </c>
      <c r="J29">
        <v>1</v>
      </c>
      <c r="K29">
        <v>5</v>
      </c>
      <c r="L29">
        <v>8</v>
      </c>
      <c r="M29">
        <v>0</v>
      </c>
      <c r="N29">
        <v>4</v>
      </c>
      <c r="O29">
        <v>1</v>
      </c>
      <c r="P29">
        <v>0</v>
      </c>
      <c r="Q29">
        <v>0</v>
      </c>
      <c r="R29">
        <v>0</v>
      </c>
      <c r="S29">
        <v>0</v>
      </c>
      <c r="T29">
        <v>0</v>
      </c>
      <c r="U29">
        <v>0</v>
      </c>
      <c r="V29" t="s">
        <v>40</v>
      </c>
      <c r="W29" t="s">
        <v>40</v>
      </c>
      <c r="X29" t="s">
        <v>40</v>
      </c>
      <c r="Y29" t="s">
        <v>40</v>
      </c>
      <c r="Z29" t="s">
        <v>40</v>
      </c>
      <c r="AA29" t="s">
        <v>40</v>
      </c>
      <c r="AB29" t="s">
        <v>40</v>
      </c>
      <c r="AC29" t="s">
        <v>40</v>
      </c>
      <c r="AD29" t="s">
        <v>40</v>
      </c>
      <c r="AE29" t="s">
        <v>40</v>
      </c>
      <c r="AF29" t="s">
        <v>40</v>
      </c>
      <c r="AG29" t="s">
        <v>40</v>
      </c>
      <c r="AH29" t="s">
        <v>40</v>
      </c>
      <c r="AI29" t="s">
        <v>40</v>
      </c>
      <c r="AJ29" t="s">
        <v>40</v>
      </c>
      <c r="AK29" t="s">
        <v>40</v>
      </c>
      <c r="AL29" t="s">
        <v>40</v>
      </c>
    </row>
    <row r="30" spans="1:38" x14ac:dyDescent="0.25">
      <c r="A30">
        <v>4E+20</v>
      </c>
      <c r="B30" t="s">
        <v>116</v>
      </c>
      <c r="C30" t="s">
        <v>187</v>
      </c>
      <c r="D30" t="s">
        <v>79</v>
      </c>
      <c r="E30">
        <v>846</v>
      </c>
      <c r="F30">
        <v>12</v>
      </c>
      <c r="G30">
        <v>1.4184397163120499E-2</v>
      </c>
      <c r="H30">
        <v>3</v>
      </c>
      <c r="I30">
        <v>0</v>
      </c>
      <c r="J30">
        <v>1</v>
      </c>
      <c r="K30">
        <v>1</v>
      </c>
      <c r="L30">
        <v>6</v>
      </c>
      <c r="M30">
        <v>0</v>
      </c>
      <c r="N30">
        <v>1</v>
      </c>
      <c r="O30">
        <v>0</v>
      </c>
      <c r="P30">
        <v>0</v>
      </c>
      <c r="Q30">
        <v>0</v>
      </c>
      <c r="R30">
        <v>0</v>
      </c>
      <c r="S30">
        <v>0</v>
      </c>
      <c r="T30">
        <v>0</v>
      </c>
      <c r="U30">
        <v>0</v>
      </c>
      <c r="V30" t="s">
        <v>40</v>
      </c>
      <c r="W30" t="s">
        <v>40</v>
      </c>
      <c r="X30" t="s">
        <v>40</v>
      </c>
      <c r="Y30" t="s">
        <v>40</v>
      </c>
      <c r="Z30" t="s">
        <v>40</v>
      </c>
      <c r="AA30" t="s">
        <v>40</v>
      </c>
      <c r="AB30" t="s">
        <v>40</v>
      </c>
      <c r="AC30" t="s">
        <v>40</v>
      </c>
      <c r="AD30" t="s">
        <v>40</v>
      </c>
      <c r="AE30" t="s">
        <v>40</v>
      </c>
      <c r="AF30" t="s">
        <v>40</v>
      </c>
      <c r="AG30" t="s">
        <v>40</v>
      </c>
      <c r="AH30" t="s">
        <v>40</v>
      </c>
      <c r="AI30" t="s">
        <v>40</v>
      </c>
      <c r="AJ30" t="s">
        <v>40</v>
      </c>
      <c r="AK30" t="s">
        <v>40</v>
      </c>
      <c r="AL30" t="s">
        <v>40</v>
      </c>
    </row>
    <row r="31" spans="1:38" x14ac:dyDescent="0.25">
      <c r="A31">
        <v>4E+20</v>
      </c>
      <c r="B31" t="s">
        <v>116</v>
      </c>
      <c r="C31" t="s">
        <v>188</v>
      </c>
      <c r="D31" t="s">
        <v>79</v>
      </c>
      <c r="E31">
        <v>994</v>
      </c>
      <c r="F31">
        <v>10</v>
      </c>
      <c r="G31">
        <v>1.00603621730382E-2</v>
      </c>
      <c r="H31">
        <v>1</v>
      </c>
      <c r="I31">
        <v>0</v>
      </c>
      <c r="J31">
        <v>0</v>
      </c>
      <c r="K31">
        <v>0</v>
      </c>
      <c r="L31">
        <v>1</v>
      </c>
      <c r="M31">
        <v>1</v>
      </c>
      <c r="N31">
        <v>4</v>
      </c>
      <c r="O31">
        <v>0</v>
      </c>
      <c r="P31">
        <v>3</v>
      </c>
      <c r="Q31">
        <v>0</v>
      </c>
      <c r="R31">
        <v>0</v>
      </c>
      <c r="S31">
        <v>0</v>
      </c>
      <c r="T31">
        <v>0</v>
      </c>
      <c r="U31">
        <v>0</v>
      </c>
      <c r="V31" t="s">
        <v>40</v>
      </c>
      <c r="W31" t="s">
        <v>40</v>
      </c>
      <c r="X31" t="s">
        <v>40</v>
      </c>
      <c r="Y31" t="s">
        <v>40</v>
      </c>
      <c r="Z31" t="s">
        <v>40</v>
      </c>
      <c r="AA31" t="s">
        <v>40</v>
      </c>
      <c r="AB31" t="s">
        <v>40</v>
      </c>
      <c r="AC31" t="s">
        <v>40</v>
      </c>
      <c r="AD31" t="s">
        <v>40</v>
      </c>
      <c r="AE31" t="s">
        <v>40</v>
      </c>
      <c r="AF31" t="s">
        <v>40</v>
      </c>
      <c r="AG31" t="s">
        <v>40</v>
      </c>
      <c r="AH31" t="s">
        <v>40</v>
      </c>
      <c r="AI31" t="s">
        <v>40</v>
      </c>
      <c r="AJ31" t="s">
        <v>40</v>
      </c>
      <c r="AK31" t="s">
        <v>40</v>
      </c>
      <c r="AL31" t="s">
        <v>40</v>
      </c>
    </row>
    <row r="32" spans="1:38" x14ac:dyDescent="0.25">
      <c r="A32">
        <v>4E+20</v>
      </c>
      <c r="B32" t="s">
        <v>116</v>
      </c>
      <c r="C32" t="s">
        <v>189</v>
      </c>
      <c r="D32" t="s">
        <v>79</v>
      </c>
      <c r="E32">
        <v>1875</v>
      </c>
      <c r="F32">
        <v>26</v>
      </c>
      <c r="G32">
        <v>1.38666666666666E-2</v>
      </c>
      <c r="H32">
        <v>4</v>
      </c>
      <c r="I32">
        <v>0</v>
      </c>
      <c r="J32">
        <v>7</v>
      </c>
      <c r="K32">
        <v>3</v>
      </c>
      <c r="L32">
        <v>1</v>
      </c>
      <c r="M32">
        <v>5</v>
      </c>
      <c r="N32">
        <v>2</v>
      </c>
      <c r="O32">
        <v>0</v>
      </c>
      <c r="P32">
        <v>4</v>
      </c>
      <c r="Q32">
        <v>0</v>
      </c>
      <c r="R32">
        <v>0</v>
      </c>
      <c r="S32">
        <v>0</v>
      </c>
      <c r="T32">
        <v>0</v>
      </c>
      <c r="U32">
        <v>0</v>
      </c>
      <c r="V32" t="s">
        <v>40</v>
      </c>
      <c r="W32" t="s">
        <v>40</v>
      </c>
      <c r="X32" t="s">
        <v>40</v>
      </c>
      <c r="Y32" t="s">
        <v>40</v>
      </c>
      <c r="Z32" t="s">
        <v>40</v>
      </c>
      <c r="AA32" t="s">
        <v>40</v>
      </c>
      <c r="AB32" t="s">
        <v>40</v>
      </c>
      <c r="AC32" t="s">
        <v>40</v>
      </c>
      <c r="AD32" t="s">
        <v>40</v>
      </c>
      <c r="AE32" t="s">
        <v>40</v>
      </c>
      <c r="AF32" t="s">
        <v>40</v>
      </c>
      <c r="AG32" t="s">
        <v>40</v>
      </c>
      <c r="AH32" t="s">
        <v>40</v>
      </c>
      <c r="AI32" t="s">
        <v>40</v>
      </c>
      <c r="AJ32" t="s">
        <v>40</v>
      </c>
      <c r="AK32" t="s">
        <v>40</v>
      </c>
      <c r="AL32" t="s">
        <v>40</v>
      </c>
    </row>
    <row r="33" spans="1:38" x14ac:dyDescent="0.25">
      <c r="A33">
        <v>4E+20</v>
      </c>
      <c r="B33" t="s">
        <v>116</v>
      </c>
      <c r="C33" t="s">
        <v>190</v>
      </c>
      <c r="D33" t="s">
        <v>79</v>
      </c>
      <c r="E33">
        <v>2034</v>
      </c>
      <c r="F33">
        <v>28</v>
      </c>
      <c r="G33">
        <v>1.37659783677482E-2</v>
      </c>
      <c r="H33">
        <v>4</v>
      </c>
      <c r="I33">
        <v>0</v>
      </c>
      <c r="J33">
        <v>1</v>
      </c>
      <c r="K33">
        <v>2</v>
      </c>
      <c r="L33">
        <v>3</v>
      </c>
      <c r="M33">
        <v>2</v>
      </c>
      <c r="N33">
        <v>9</v>
      </c>
      <c r="O33">
        <v>0</v>
      </c>
      <c r="P33">
        <v>7</v>
      </c>
      <c r="Q33">
        <v>0</v>
      </c>
      <c r="R33">
        <v>0</v>
      </c>
      <c r="S33">
        <v>0</v>
      </c>
      <c r="T33">
        <v>0</v>
      </c>
      <c r="U33">
        <v>0</v>
      </c>
      <c r="V33" t="s">
        <v>40</v>
      </c>
      <c r="W33" t="s">
        <v>40</v>
      </c>
      <c r="X33" t="s">
        <v>40</v>
      </c>
      <c r="Y33" t="s">
        <v>40</v>
      </c>
      <c r="Z33" t="s">
        <v>40</v>
      </c>
      <c r="AA33" t="s">
        <v>40</v>
      </c>
      <c r="AB33" t="s">
        <v>40</v>
      </c>
      <c r="AC33" t="s">
        <v>40</v>
      </c>
      <c r="AD33" t="s">
        <v>40</v>
      </c>
      <c r="AE33" t="s">
        <v>40</v>
      </c>
      <c r="AF33" t="s">
        <v>40</v>
      </c>
      <c r="AG33" t="s">
        <v>40</v>
      </c>
      <c r="AH33" t="s">
        <v>40</v>
      </c>
      <c r="AI33" t="s">
        <v>40</v>
      </c>
      <c r="AJ33" t="s">
        <v>40</v>
      </c>
      <c r="AK33" t="s">
        <v>40</v>
      </c>
      <c r="AL33" t="s">
        <v>40</v>
      </c>
    </row>
    <row r="34" spans="1:38" x14ac:dyDescent="0.25">
      <c r="A34">
        <v>4E+20</v>
      </c>
      <c r="B34" t="s">
        <v>116</v>
      </c>
      <c r="C34" t="s">
        <v>191</v>
      </c>
      <c r="D34" t="s">
        <v>79</v>
      </c>
      <c r="E34">
        <v>2857</v>
      </c>
      <c r="F34">
        <v>17</v>
      </c>
      <c r="G34">
        <v>5.9502975148757404E-3</v>
      </c>
      <c r="H34">
        <v>3</v>
      </c>
      <c r="I34">
        <v>0</v>
      </c>
      <c r="J34">
        <v>0</v>
      </c>
      <c r="K34">
        <v>1</v>
      </c>
      <c r="L34">
        <v>4</v>
      </c>
      <c r="M34">
        <v>0</v>
      </c>
      <c r="N34">
        <v>4</v>
      </c>
      <c r="O34">
        <v>0</v>
      </c>
      <c r="P34">
        <v>5</v>
      </c>
      <c r="Q34">
        <v>0</v>
      </c>
      <c r="R34">
        <v>0</v>
      </c>
      <c r="S34">
        <v>0</v>
      </c>
      <c r="T34">
        <v>0</v>
      </c>
      <c r="U34">
        <v>0</v>
      </c>
      <c r="V34" t="s">
        <v>40</v>
      </c>
      <c r="W34" t="s">
        <v>40</v>
      </c>
      <c r="X34" t="s">
        <v>40</v>
      </c>
      <c r="Y34" t="s">
        <v>40</v>
      </c>
      <c r="Z34" t="s">
        <v>40</v>
      </c>
      <c r="AA34" t="s">
        <v>40</v>
      </c>
      <c r="AB34" t="s">
        <v>40</v>
      </c>
      <c r="AC34" t="s">
        <v>40</v>
      </c>
      <c r="AD34" t="s">
        <v>40</v>
      </c>
      <c r="AE34" t="s">
        <v>40</v>
      </c>
      <c r="AF34" t="s">
        <v>40</v>
      </c>
      <c r="AG34" t="s">
        <v>40</v>
      </c>
      <c r="AH34" t="s">
        <v>40</v>
      </c>
      <c r="AI34" t="s">
        <v>40</v>
      </c>
      <c r="AJ34" t="s">
        <v>40</v>
      </c>
      <c r="AK34" t="s">
        <v>40</v>
      </c>
      <c r="AL34" t="s">
        <v>40</v>
      </c>
    </row>
    <row r="35" spans="1:38" x14ac:dyDescent="0.25">
      <c r="A35">
        <v>4E+20</v>
      </c>
      <c r="B35" t="s">
        <v>116</v>
      </c>
      <c r="C35" t="s">
        <v>192</v>
      </c>
      <c r="D35" t="s">
        <v>79</v>
      </c>
      <c r="E35">
        <v>85</v>
      </c>
      <c r="F35">
        <v>16</v>
      </c>
      <c r="H35">
        <v>0</v>
      </c>
      <c r="I35">
        <v>1</v>
      </c>
      <c r="J35">
        <v>0</v>
      </c>
      <c r="K35">
        <v>4</v>
      </c>
      <c r="L35">
        <v>0</v>
      </c>
      <c r="M35">
        <v>0</v>
      </c>
      <c r="N35">
        <v>11</v>
      </c>
      <c r="O35">
        <v>0</v>
      </c>
      <c r="P35">
        <v>0</v>
      </c>
      <c r="Q35">
        <v>0</v>
      </c>
      <c r="R35">
        <v>0</v>
      </c>
      <c r="S35">
        <v>0</v>
      </c>
      <c r="T35">
        <v>0</v>
      </c>
      <c r="U35">
        <v>0</v>
      </c>
      <c r="V35" t="s">
        <v>40</v>
      </c>
      <c r="W35" t="s">
        <v>40</v>
      </c>
      <c r="X35" t="s">
        <v>40</v>
      </c>
      <c r="Y35" t="s">
        <v>40</v>
      </c>
      <c r="Z35" t="s">
        <v>40</v>
      </c>
      <c r="AA35" t="s">
        <v>40</v>
      </c>
      <c r="AB35" t="s">
        <v>40</v>
      </c>
      <c r="AC35" t="s">
        <v>40</v>
      </c>
      <c r="AD35" t="s">
        <v>40</v>
      </c>
      <c r="AE35" t="s">
        <v>40</v>
      </c>
      <c r="AF35" t="s">
        <v>40</v>
      </c>
      <c r="AG35" t="s">
        <v>40</v>
      </c>
      <c r="AH35" t="s">
        <v>40</v>
      </c>
      <c r="AI35" t="s">
        <v>40</v>
      </c>
      <c r="AJ35" t="s">
        <v>40</v>
      </c>
      <c r="AK35" t="s">
        <v>40</v>
      </c>
      <c r="AL35" t="s">
        <v>40</v>
      </c>
    </row>
    <row r="36" spans="1:38" x14ac:dyDescent="0.25">
      <c r="A36">
        <v>4E+20</v>
      </c>
      <c r="B36" t="s">
        <v>116</v>
      </c>
      <c r="C36" t="s">
        <v>193</v>
      </c>
      <c r="D36" t="s">
        <v>79</v>
      </c>
      <c r="E36">
        <v>998</v>
      </c>
      <c r="F36">
        <v>20</v>
      </c>
      <c r="G36">
        <v>2.0040080160320599E-2</v>
      </c>
      <c r="H36">
        <v>1</v>
      </c>
      <c r="I36">
        <v>0</v>
      </c>
      <c r="J36">
        <v>1</v>
      </c>
      <c r="K36">
        <v>0</v>
      </c>
      <c r="L36">
        <v>9</v>
      </c>
      <c r="M36">
        <v>0</v>
      </c>
      <c r="N36">
        <v>9</v>
      </c>
      <c r="O36">
        <v>0</v>
      </c>
      <c r="P36">
        <v>0</v>
      </c>
      <c r="Q36">
        <v>0</v>
      </c>
      <c r="R36">
        <v>0</v>
      </c>
      <c r="S36">
        <v>0</v>
      </c>
      <c r="T36">
        <v>0</v>
      </c>
      <c r="U36">
        <v>0</v>
      </c>
      <c r="V36" t="s">
        <v>40</v>
      </c>
      <c r="W36" t="s">
        <v>40</v>
      </c>
      <c r="X36" t="s">
        <v>40</v>
      </c>
      <c r="Y36" t="s">
        <v>40</v>
      </c>
      <c r="Z36" t="s">
        <v>40</v>
      </c>
      <c r="AA36" t="s">
        <v>40</v>
      </c>
      <c r="AB36" t="s">
        <v>40</v>
      </c>
      <c r="AC36" t="s">
        <v>40</v>
      </c>
      <c r="AD36" t="s">
        <v>40</v>
      </c>
      <c r="AE36" t="s">
        <v>40</v>
      </c>
      <c r="AF36" t="s">
        <v>40</v>
      </c>
      <c r="AG36" t="s">
        <v>40</v>
      </c>
      <c r="AH36" t="s">
        <v>40</v>
      </c>
      <c r="AI36" t="s">
        <v>40</v>
      </c>
      <c r="AJ36" t="s">
        <v>40</v>
      </c>
      <c r="AK36" t="s">
        <v>40</v>
      </c>
      <c r="AL36" t="s">
        <v>40</v>
      </c>
    </row>
    <row r="37" spans="1:38" x14ac:dyDescent="0.25">
      <c r="A37">
        <v>4E+20</v>
      </c>
      <c r="B37" t="s">
        <v>116</v>
      </c>
      <c r="C37" t="s">
        <v>194</v>
      </c>
      <c r="D37" t="s">
        <v>79</v>
      </c>
      <c r="E37">
        <v>1022</v>
      </c>
      <c r="F37">
        <v>13</v>
      </c>
      <c r="G37">
        <v>1.27201565557729E-2</v>
      </c>
      <c r="H37">
        <v>0</v>
      </c>
      <c r="I37">
        <v>0</v>
      </c>
      <c r="J37">
        <v>0</v>
      </c>
      <c r="K37">
        <v>1</v>
      </c>
      <c r="L37">
        <v>1</v>
      </c>
      <c r="M37">
        <v>0</v>
      </c>
      <c r="N37">
        <v>0</v>
      </c>
      <c r="O37">
        <v>0</v>
      </c>
      <c r="P37">
        <v>11</v>
      </c>
      <c r="Q37">
        <v>0</v>
      </c>
      <c r="R37">
        <v>0</v>
      </c>
      <c r="S37">
        <v>0</v>
      </c>
      <c r="T37">
        <v>0</v>
      </c>
      <c r="U37">
        <v>0</v>
      </c>
      <c r="V37" t="s">
        <v>40</v>
      </c>
      <c r="W37" t="s">
        <v>40</v>
      </c>
      <c r="X37" t="s">
        <v>40</v>
      </c>
      <c r="Y37" t="s">
        <v>40</v>
      </c>
      <c r="Z37" t="s">
        <v>40</v>
      </c>
      <c r="AA37" t="s">
        <v>40</v>
      </c>
      <c r="AB37" t="s">
        <v>40</v>
      </c>
      <c r="AC37" t="s">
        <v>40</v>
      </c>
      <c r="AD37" t="s">
        <v>40</v>
      </c>
      <c r="AE37" t="s">
        <v>40</v>
      </c>
      <c r="AF37" t="s">
        <v>40</v>
      </c>
      <c r="AG37" t="s">
        <v>40</v>
      </c>
      <c r="AH37" t="s">
        <v>40</v>
      </c>
      <c r="AI37" t="s">
        <v>40</v>
      </c>
      <c r="AJ37" t="s">
        <v>40</v>
      </c>
      <c r="AK37" t="s">
        <v>40</v>
      </c>
      <c r="AL37" t="s">
        <v>40</v>
      </c>
    </row>
    <row r="38" spans="1:38" x14ac:dyDescent="0.25">
      <c r="A38">
        <v>4E+20</v>
      </c>
      <c r="B38" t="s">
        <v>116</v>
      </c>
      <c r="C38" t="s">
        <v>195</v>
      </c>
      <c r="D38" t="s">
        <v>79</v>
      </c>
      <c r="E38">
        <v>975</v>
      </c>
      <c r="F38">
        <v>29</v>
      </c>
      <c r="H38">
        <v>3</v>
      </c>
      <c r="I38">
        <v>1</v>
      </c>
      <c r="J38">
        <v>3</v>
      </c>
      <c r="K38">
        <v>6</v>
      </c>
      <c r="L38">
        <v>5</v>
      </c>
      <c r="M38">
        <v>1</v>
      </c>
      <c r="N38">
        <v>8</v>
      </c>
      <c r="O38">
        <v>0</v>
      </c>
      <c r="P38">
        <v>2</v>
      </c>
      <c r="Q38">
        <v>0</v>
      </c>
      <c r="R38">
        <v>0</v>
      </c>
      <c r="S38">
        <v>0</v>
      </c>
      <c r="T38">
        <v>0</v>
      </c>
      <c r="U38">
        <v>0</v>
      </c>
      <c r="V38" t="s">
        <v>40</v>
      </c>
      <c r="W38" t="s">
        <v>40</v>
      </c>
      <c r="X38" t="s">
        <v>40</v>
      </c>
      <c r="Y38" t="s">
        <v>40</v>
      </c>
      <c r="Z38" t="s">
        <v>40</v>
      </c>
      <c r="AA38" t="s">
        <v>40</v>
      </c>
      <c r="AB38" t="s">
        <v>40</v>
      </c>
      <c r="AC38" t="s">
        <v>40</v>
      </c>
      <c r="AD38" t="s">
        <v>40</v>
      </c>
      <c r="AE38" t="s">
        <v>40</v>
      </c>
      <c r="AF38" t="s">
        <v>40</v>
      </c>
      <c r="AG38" t="s">
        <v>40</v>
      </c>
      <c r="AH38" t="s">
        <v>40</v>
      </c>
      <c r="AI38" t="s">
        <v>40</v>
      </c>
      <c r="AJ38" t="s">
        <v>40</v>
      </c>
      <c r="AK38" t="s">
        <v>40</v>
      </c>
      <c r="AL38" t="s">
        <v>40</v>
      </c>
    </row>
    <row r="86" spans="3:3" x14ac:dyDescent="0.25">
      <c r="C86" s="1"/>
    </row>
  </sheetData>
  <autoFilter ref="A1:AO8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workbookViewId="0">
      <selection activeCell="C11" sqref="C11"/>
    </sheetView>
  </sheetViews>
  <sheetFormatPr defaultRowHeight="15" x14ac:dyDescent="0.25"/>
  <cols>
    <col min="3" max="3" width="16.5703125" customWidth="1"/>
    <col min="4" max="4" width="13.5703125" customWidth="1"/>
  </cols>
  <sheetData>
    <row r="1" spans="1:41" ht="30"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2" spans="1:41" x14ac:dyDescent="0.25">
      <c r="A2">
        <v>4E+20</v>
      </c>
      <c r="B2" t="s">
        <v>116</v>
      </c>
      <c r="C2" t="s">
        <v>196</v>
      </c>
      <c r="D2" t="s">
        <v>84</v>
      </c>
      <c r="E2">
        <v>901</v>
      </c>
      <c r="F2">
        <v>21</v>
      </c>
      <c r="G2" s="2">
        <v>2.33074361820199E-2</v>
      </c>
      <c r="H2">
        <v>2</v>
      </c>
      <c r="I2">
        <v>1</v>
      </c>
      <c r="J2">
        <v>1</v>
      </c>
      <c r="K2">
        <v>3</v>
      </c>
      <c r="L2">
        <v>4</v>
      </c>
      <c r="M2">
        <v>0</v>
      </c>
      <c r="N2">
        <v>9</v>
      </c>
      <c r="O2">
        <v>0</v>
      </c>
      <c r="P2">
        <v>0</v>
      </c>
      <c r="Q2">
        <v>0</v>
      </c>
      <c r="R2">
        <v>0</v>
      </c>
      <c r="S2">
        <v>1</v>
      </c>
      <c r="T2">
        <v>0</v>
      </c>
      <c r="U2">
        <v>0</v>
      </c>
      <c r="V2">
        <v>0</v>
      </c>
      <c r="W2" t="s">
        <v>40</v>
      </c>
      <c r="X2" t="s">
        <v>40</v>
      </c>
      <c r="Y2" t="s">
        <v>40</v>
      </c>
      <c r="Z2" t="s">
        <v>40</v>
      </c>
      <c r="AA2" t="s">
        <v>40</v>
      </c>
      <c r="AB2" t="s">
        <v>40</v>
      </c>
      <c r="AC2" t="s">
        <v>40</v>
      </c>
      <c r="AD2" t="s">
        <v>40</v>
      </c>
      <c r="AE2" t="s">
        <v>40</v>
      </c>
      <c r="AF2" t="s">
        <v>40</v>
      </c>
      <c r="AG2" t="s">
        <v>40</v>
      </c>
      <c r="AH2" t="s">
        <v>40</v>
      </c>
      <c r="AI2" t="s">
        <v>40</v>
      </c>
      <c r="AJ2" t="s">
        <v>40</v>
      </c>
      <c r="AK2" t="s">
        <v>40</v>
      </c>
      <c r="AL2" t="s">
        <v>40</v>
      </c>
      <c r="AM2" t="s">
        <v>40</v>
      </c>
      <c r="AN2" t="s">
        <v>40</v>
      </c>
    </row>
    <row r="3" spans="1:41" x14ac:dyDescent="0.25">
      <c r="A3">
        <v>4E+20</v>
      </c>
      <c r="B3" t="s">
        <v>116</v>
      </c>
      <c r="C3" t="s">
        <v>197</v>
      </c>
      <c r="D3" t="s">
        <v>84</v>
      </c>
      <c r="E3">
        <v>24</v>
      </c>
      <c r="F3">
        <v>0</v>
      </c>
      <c r="G3" s="2">
        <v>0</v>
      </c>
      <c r="H3">
        <v>0</v>
      </c>
      <c r="I3">
        <v>0</v>
      </c>
      <c r="J3">
        <v>0</v>
      </c>
      <c r="K3">
        <v>0</v>
      </c>
      <c r="L3">
        <v>0</v>
      </c>
      <c r="M3">
        <v>0</v>
      </c>
      <c r="N3">
        <v>0</v>
      </c>
      <c r="O3">
        <v>0</v>
      </c>
      <c r="P3">
        <v>0</v>
      </c>
      <c r="Q3">
        <v>0</v>
      </c>
      <c r="R3">
        <v>0</v>
      </c>
      <c r="S3">
        <v>0</v>
      </c>
      <c r="T3">
        <v>0</v>
      </c>
      <c r="U3">
        <v>0</v>
      </c>
      <c r="V3">
        <v>0</v>
      </c>
      <c r="W3" t="s">
        <v>40</v>
      </c>
      <c r="X3" t="s">
        <v>40</v>
      </c>
      <c r="Y3" t="s">
        <v>40</v>
      </c>
      <c r="Z3" t="s">
        <v>40</v>
      </c>
      <c r="AA3" t="s">
        <v>40</v>
      </c>
      <c r="AB3" t="s">
        <v>40</v>
      </c>
      <c r="AC3" t="s">
        <v>40</v>
      </c>
      <c r="AD3" t="s">
        <v>40</v>
      </c>
      <c r="AE3" t="s">
        <v>40</v>
      </c>
      <c r="AF3" t="s">
        <v>40</v>
      </c>
      <c r="AG3" t="s">
        <v>40</v>
      </c>
      <c r="AH3" t="s">
        <v>40</v>
      </c>
      <c r="AI3" t="s">
        <v>40</v>
      </c>
      <c r="AJ3" t="s">
        <v>40</v>
      </c>
      <c r="AK3" t="s">
        <v>40</v>
      </c>
      <c r="AL3" t="s">
        <v>40</v>
      </c>
      <c r="AM3" t="s">
        <v>40</v>
      </c>
      <c r="AN3" t="s">
        <v>40</v>
      </c>
    </row>
    <row r="4" spans="1:41" x14ac:dyDescent="0.25">
      <c r="A4">
        <v>4E+20</v>
      </c>
      <c r="B4" t="s">
        <v>116</v>
      </c>
      <c r="C4" t="s">
        <v>198</v>
      </c>
      <c r="D4" t="s">
        <v>84</v>
      </c>
      <c r="E4">
        <v>678</v>
      </c>
      <c r="F4">
        <v>10</v>
      </c>
      <c r="G4" s="2">
        <v>1.4749262536873101E-2</v>
      </c>
      <c r="H4">
        <v>2</v>
      </c>
      <c r="I4">
        <v>0</v>
      </c>
      <c r="J4">
        <v>1</v>
      </c>
      <c r="K4">
        <v>2</v>
      </c>
      <c r="L4">
        <v>4</v>
      </c>
      <c r="M4">
        <v>0</v>
      </c>
      <c r="N4">
        <v>0</v>
      </c>
      <c r="O4">
        <v>0</v>
      </c>
      <c r="P4">
        <v>1</v>
      </c>
      <c r="Q4">
        <v>0</v>
      </c>
      <c r="R4">
        <v>0</v>
      </c>
      <c r="S4">
        <v>0</v>
      </c>
      <c r="T4">
        <v>0</v>
      </c>
      <c r="U4">
        <v>0</v>
      </c>
      <c r="V4">
        <v>0</v>
      </c>
      <c r="W4" t="s">
        <v>40</v>
      </c>
      <c r="X4" t="s">
        <v>40</v>
      </c>
      <c r="Y4" t="s">
        <v>40</v>
      </c>
      <c r="Z4" t="s">
        <v>40</v>
      </c>
      <c r="AA4" t="s">
        <v>40</v>
      </c>
      <c r="AB4" t="s">
        <v>40</v>
      </c>
      <c r="AC4" t="s">
        <v>40</v>
      </c>
      <c r="AD4" t="s">
        <v>40</v>
      </c>
      <c r="AE4" t="s">
        <v>40</v>
      </c>
      <c r="AF4" t="s">
        <v>40</v>
      </c>
      <c r="AG4" t="s">
        <v>40</v>
      </c>
      <c r="AH4" t="s">
        <v>40</v>
      </c>
      <c r="AI4" t="s">
        <v>40</v>
      </c>
      <c r="AJ4" t="s">
        <v>40</v>
      </c>
      <c r="AK4" t="s">
        <v>40</v>
      </c>
      <c r="AL4" t="s">
        <v>40</v>
      </c>
      <c r="AM4" t="s">
        <v>40</v>
      </c>
      <c r="AN4" t="s">
        <v>40</v>
      </c>
    </row>
    <row r="5" spans="1:41" x14ac:dyDescent="0.25">
      <c r="A5">
        <v>4E+20</v>
      </c>
      <c r="B5" t="s">
        <v>116</v>
      </c>
      <c r="C5" t="s">
        <v>199</v>
      </c>
      <c r="D5" t="s">
        <v>84</v>
      </c>
      <c r="E5">
        <v>539</v>
      </c>
      <c r="F5">
        <v>9</v>
      </c>
      <c r="G5" s="2">
        <v>1.6697588126159499E-2</v>
      </c>
      <c r="H5">
        <v>0</v>
      </c>
      <c r="I5">
        <v>0</v>
      </c>
      <c r="J5">
        <v>0</v>
      </c>
      <c r="K5">
        <v>0</v>
      </c>
      <c r="L5">
        <v>6</v>
      </c>
      <c r="M5">
        <v>0</v>
      </c>
      <c r="N5">
        <v>0</v>
      </c>
      <c r="O5">
        <v>0</v>
      </c>
      <c r="P5">
        <v>3</v>
      </c>
      <c r="Q5">
        <v>0</v>
      </c>
      <c r="R5">
        <v>0</v>
      </c>
      <c r="S5">
        <v>0</v>
      </c>
      <c r="T5">
        <v>0</v>
      </c>
      <c r="U5">
        <v>0</v>
      </c>
      <c r="V5">
        <v>0</v>
      </c>
      <c r="W5" t="s">
        <v>40</v>
      </c>
      <c r="X5" t="s">
        <v>40</v>
      </c>
      <c r="Y5" t="s">
        <v>40</v>
      </c>
      <c r="Z5" t="s">
        <v>40</v>
      </c>
      <c r="AA5" t="s">
        <v>40</v>
      </c>
      <c r="AB5" t="s">
        <v>40</v>
      </c>
      <c r="AC5" t="s">
        <v>40</v>
      </c>
      <c r="AD5" t="s">
        <v>40</v>
      </c>
      <c r="AE5" t="s">
        <v>40</v>
      </c>
      <c r="AF5" t="s">
        <v>40</v>
      </c>
      <c r="AG5" t="s">
        <v>40</v>
      </c>
      <c r="AH5" t="s">
        <v>40</v>
      </c>
      <c r="AI5" t="s">
        <v>40</v>
      </c>
      <c r="AJ5" t="s">
        <v>40</v>
      </c>
      <c r="AK5" t="s">
        <v>40</v>
      </c>
      <c r="AL5" t="s">
        <v>40</v>
      </c>
      <c r="AM5" t="s">
        <v>40</v>
      </c>
      <c r="AN5" t="s">
        <v>40</v>
      </c>
    </row>
    <row r="6" spans="1:41" x14ac:dyDescent="0.25">
      <c r="A6">
        <v>4E+20</v>
      </c>
      <c r="B6" t="s">
        <v>116</v>
      </c>
      <c r="C6" t="s">
        <v>200</v>
      </c>
      <c r="D6" t="s">
        <v>84</v>
      </c>
      <c r="E6">
        <v>598</v>
      </c>
      <c r="F6">
        <v>8</v>
      </c>
      <c r="G6" s="2">
        <v>1.3377926421404601E-2</v>
      </c>
      <c r="H6">
        <v>1</v>
      </c>
      <c r="I6">
        <v>0</v>
      </c>
      <c r="J6">
        <v>1</v>
      </c>
      <c r="K6">
        <v>1</v>
      </c>
      <c r="L6">
        <v>4</v>
      </c>
      <c r="M6">
        <v>0</v>
      </c>
      <c r="N6">
        <v>0</v>
      </c>
      <c r="O6">
        <v>0</v>
      </c>
      <c r="P6">
        <v>1</v>
      </c>
      <c r="Q6">
        <v>0</v>
      </c>
      <c r="R6">
        <v>0</v>
      </c>
      <c r="S6">
        <v>0</v>
      </c>
      <c r="T6">
        <v>0</v>
      </c>
      <c r="U6">
        <v>0</v>
      </c>
      <c r="V6">
        <v>0</v>
      </c>
      <c r="W6" t="s">
        <v>40</v>
      </c>
      <c r="X6" t="s">
        <v>40</v>
      </c>
      <c r="Y6" t="s">
        <v>40</v>
      </c>
      <c r="Z6" t="s">
        <v>40</v>
      </c>
      <c r="AA6" t="s">
        <v>40</v>
      </c>
      <c r="AB6" t="s">
        <v>40</v>
      </c>
      <c r="AC6" t="s">
        <v>40</v>
      </c>
      <c r="AD6" t="s">
        <v>40</v>
      </c>
      <c r="AE6" t="s">
        <v>40</v>
      </c>
      <c r="AF6" t="s">
        <v>40</v>
      </c>
      <c r="AG6" t="s">
        <v>40</v>
      </c>
      <c r="AH6" t="s">
        <v>40</v>
      </c>
      <c r="AI6" t="s">
        <v>40</v>
      </c>
      <c r="AJ6" t="s">
        <v>40</v>
      </c>
      <c r="AK6" t="s">
        <v>40</v>
      </c>
      <c r="AL6" t="s">
        <v>40</v>
      </c>
      <c r="AM6" t="s">
        <v>40</v>
      </c>
      <c r="AN6" t="s">
        <v>40</v>
      </c>
    </row>
    <row r="7" spans="1:41" x14ac:dyDescent="0.25">
      <c r="A7">
        <v>4E+20</v>
      </c>
      <c r="B7" t="s">
        <v>116</v>
      </c>
      <c r="C7" t="s">
        <v>201</v>
      </c>
      <c r="D7" t="s">
        <v>84</v>
      </c>
      <c r="E7">
        <v>1200</v>
      </c>
      <c r="F7">
        <v>27</v>
      </c>
      <c r="G7" s="2">
        <v>2.2499999999999999E-2</v>
      </c>
      <c r="H7">
        <v>8</v>
      </c>
      <c r="I7">
        <v>0</v>
      </c>
      <c r="J7">
        <v>0</v>
      </c>
      <c r="K7">
        <v>2</v>
      </c>
      <c r="L7">
        <v>11</v>
      </c>
      <c r="M7">
        <v>0</v>
      </c>
      <c r="N7">
        <v>5</v>
      </c>
      <c r="O7">
        <v>0</v>
      </c>
      <c r="P7">
        <v>0</v>
      </c>
      <c r="Q7">
        <v>0</v>
      </c>
      <c r="R7">
        <v>0</v>
      </c>
      <c r="S7">
        <v>0</v>
      </c>
      <c r="T7">
        <v>1</v>
      </c>
      <c r="U7">
        <v>0</v>
      </c>
      <c r="V7">
        <v>0</v>
      </c>
      <c r="W7" t="s">
        <v>40</v>
      </c>
      <c r="X7" t="s">
        <v>40</v>
      </c>
      <c r="Y7" t="s">
        <v>40</v>
      </c>
      <c r="Z7" t="s">
        <v>40</v>
      </c>
      <c r="AA7" t="s">
        <v>40</v>
      </c>
      <c r="AB7" t="s">
        <v>40</v>
      </c>
      <c r="AC7" t="s">
        <v>40</v>
      </c>
      <c r="AD7" t="s">
        <v>40</v>
      </c>
      <c r="AE7" t="s">
        <v>40</v>
      </c>
      <c r="AF7" t="s">
        <v>40</v>
      </c>
      <c r="AG7" t="s">
        <v>40</v>
      </c>
      <c r="AH7" t="s">
        <v>40</v>
      </c>
      <c r="AI7" t="s">
        <v>40</v>
      </c>
      <c r="AJ7" t="s">
        <v>40</v>
      </c>
      <c r="AK7" t="s">
        <v>40</v>
      </c>
      <c r="AL7" t="s">
        <v>40</v>
      </c>
      <c r="AM7" t="s">
        <v>40</v>
      </c>
      <c r="AN7" t="s">
        <v>40</v>
      </c>
    </row>
    <row r="8" spans="1:41" x14ac:dyDescent="0.25">
      <c r="A8">
        <v>4E+20</v>
      </c>
      <c r="B8" t="s">
        <v>116</v>
      </c>
      <c r="C8" t="s">
        <v>202</v>
      </c>
      <c r="D8" t="s">
        <v>84</v>
      </c>
      <c r="E8">
        <v>2477</v>
      </c>
      <c r="F8">
        <v>33</v>
      </c>
      <c r="G8" s="2">
        <v>1.3322567622123501E-2</v>
      </c>
      <c r="H8">
        <v>4</v>
      </c>
      <c r="I8">
        <v>0</v>
      </c>
      <c r="J8">
        <v>2</v>
      </c>
      <c r="K8">
        <v>5</v>
      </c>
      <c r="L8">
        <v>2</v>
      </c>
      <c r="M8">
        <v>0</v>
      </c>
      <c r="N8">
        <v>11</v>
      </c>
      <c r="O8">
        <v>0</v>
      </c>
      <c r="P8">
        <v>9</v>
      </c>
      <c r="Q8">
        <v>0</v>
      </c>
      <c r="R8">
        <v>0</v>
      </c>
      <c r="S8">
        <v>0</v>
      </c>
      <c r="T8">
        <v>0</v>
      </c>
      <c r="U8">
        <v>0</v>
      </c>
      <c r="V8">
        <v>0</v>
      </c>
      <c r="W8" t="s">
        <v>40</v>
      </c>
      <c r="X8" t="s">
        <v>40</v>
      </c>
      <c r="Y8" t="s">
        <v>40</v>
      </c>
      <c r="Z8" t="s">
        <v>40</v>
      </c>
      <c r="AA8" t="s">
        <v>40</v>
      </c>
      <c r="AB8" t="s">
        <v>40</v>
      </c>
      <c r="AC8" t="s">
        <v>40</v>
      </c>
      <c r="AD8" t="s">
        <v>40</v>
      </c>
      <c r="AE8" t="s">
        <v>40</v>
      </c>
      <c r="AF8" t="s">
        <v>40</v>
      </c>
      <c r="AG8" t="s">
        <v>40</v>
      </c>
      <c r="AH8" t="s">
        <v>40</v>
      </c>
      <c r="AI8" t="s">
        <v>40</v>
      </c>
      <c r="AJ8" t="s">
        <v>40</v>
      </c>
      <c r="AK8" t="s">
        <v>40</v>
      </c>
      <c r="AL8" t="s">
        <v>40</v>
      </c>
      <c r="AM8" t="s">
        <v>40</v>
      </c>
      <c r="AN8" t="s">
        <v>40</v>
      </c>
    </row>
    <row r="9" spans="1:41" x14ac:dyDescent="0.25">
      <c r="A9">
        <v>4E+20</v>
      </c>
      <c r="B9" t="s">
        <v>116</v>
      </c>
      <c r="C9" s="87" t="s">
        <v>213</v>
      </c>
      <c r="D9" t="s">
        <v>84</v>
      </c>
      <c r="E9">
        <v>473</v>
      </c>
      <c r="F9">
        <v>6</v>
      </c>
      <c r="G9" s="2">
        <v>1.2684989429175401E-2</v>
      </c>
      <c r="H9">
        <v>1</v>
      </c>
      <c r="I9">
        <v>0</v>
      </c>
      <c r="J9">
        <v>0</v>
      </c>
      <c r="K9">
        <v>0</v>
      </c>
      <c r="L9">
        <v>3</v>
      </c>
      <c r="M9">
        <v>0</v>
      </c>
      <c r="N9">
        <v>2</v>
      </c>
      <c r="O9">
        <v>0</v>
      </c>
      <c r="P9">
        <v>0</v>
      </c>
      <c r="Q9">
        <v>0</v>
      </c>
      <c r="R9">
        <v>0</v>
      </c>
      <c r="S9">
        <v>0</v>
      </c>
      <c r="T9">
        <v>0</v>
      </c>
      <c r="U9">
        <v>0</v>
      </c>
      <c r="V9">
        <v>0</v>
      </c>
      <c r="W9" t="s">
        <v>40</v>
      </c>
      <c r="X9" t="s">
        <v>40</v>
      </c>
      <c r="Y9" t="s">
        <v>40</v>
      </c>
      <c r="Z9" t="s">
        <v>40</v>
      </c>
      <c r="AA9" t="s">
        <v>40</v>
      </c>
      <c r="AB9" t="s">
        <v>40</v>
      </c>
      <c r="AC9" t="s">
        <v>40</v>
      </c>
      <c r="AD9" t="s">
        <v>40</v>
      </c>
      <c r="AE9" t="s">
        <v>40</v>
      </c>
      <c r="AF9" t="s">
        <v>40</v>
      </c>
      <c r="AG9" t="s">
        <v>40</v>
      </c>
      <c r="AH9" t="s">
        <v>40</v>
      </c>
      <c r="AI9" t="s">
        <v>40</v>
      </c>
      <c r="AJ9" t="s">
        <v>40</v>
      </c>
      <c r="AK9" t="s">
        <v>40</v>
      </c>
      <c r="AL9" t="s">
        <v>40</v>
      </c>
      <c r="AM9" t="s">
        <v>40</v>
      </c>
      <c r="AN9" t="s">
        <v>40</v>
      </c>
    </row>
    <row r="10" spans="1:41" x14ac:dyDescent="0.25">
      <c r="A10">
        <v>4E+20</v>
      </c>
      <c r="B10" t="s">
        <v>116</v>
      </c>
      <c r="C10" t="s">
        <v>203</v>
      </c>
      <c r="D10" t="s">
        <v>84</v>
      </c>
      <c r="E10">
        <v>577</v>
      </c>
      <c r="F10">
        <v>7</v>
      </c>
      <c r="G10" s="2">
        <v>1.2131715771230501E-2</v>
      </c>
      <c r="H10">
        <v>0</v>
      </c>
      <c r="I10">
        <v>0</v>
      </c>
      <c r="J10">
        <v>0</v>
      </c>
      <c r="K10">
        <v>1</v>
      </c>
      <c r="L10">
        <v>2</v>
      </c>
      <c r="M10">
        <v>0</v>
      </c>
      <c r="N10">
        <v>0</v>
      </c>
      <c r="O10">
        <v>0</v>
      </c>
      <c r="P10">
        <v>4</v>
      </c>
      <c r="Q10">
        <v>0</v>
      </c>
      <c r="R10">
        <v>0</v>
      </c>
      <c r="S10">
        <v>0</v>
      </c>
      <c r="T10">
        <v>0</v>
      </c>
      <c r="U10">
        <v>0</v>
      </c>
      <c r="V10">
        <v>0</v>
      </c>
      <c r="W10" t="s">
        <v>40</v>
      </c>
      <c r="X10" t="s">
        <v>40</v>
      </c>
      <c r="Y10" t="s">
        <v>40</v>
      </c>
      <c r="Z10" t="s">
        <v>40</v>
      </c>
      <c r="AA10" t="s">
        <v>40</v>
      </c>
      <c r="AB10" t="s">
        <v>40</v>
      </c>
      <c r="AC10" t="s">
        <v>40</v>
      </c>
      <c r="AD10" t="s">
        <v>40</v>
      </c>
      <c r="AE10" t="s">
        <v>40</v>
      </c>
      <c r="AF10" t="s">
        <v>40</v>
      </c>
      <c r="AG10" t="s">
        <v>40</v>
      </c>
      <c r="AH10" t="s">
        <v>40</v>
      </c>
      <c r="AI10" t="s">
        <v>40</v>
      </c>
      <c r="AJ10" t="s">
        <v>40</v>
      </c>
      <c r="AK10" t="s">
        <v>40</v>
      </c>
      <c r="AL10" t="s">
        <v>40</v>
      </c>
      <c r="AM10" t="s">
        <v>40</v>
      </c>
      <c r="AN10" t="s">
        <v>40</v>
      </c>
    </row>
    <row r="11" spans="1:41" x14ac:dyDescent="0.25">
      <c r="A11">
        <v>4E+20</v>
      </c>
      <c r="B11" t="s">
        <v>116</v>
      </c>
      <c r="C11" t="s">
        <v>204</v>
      </c>
      <c r="D11" t="s">
        <v>84</v>
      </c>
      <c r="E11">
        <v>174</v>
      </c>
      <c r="F11">
        <v>2</v>
      </c>
      <c r="G11" s="2">
        <v>1.1494252873563199E-2</v>
      </c>
      <c r="H11">
        <v>1</v>
      </c>
      <c r="I11">
        <v>0</v>
      </c>
      <c r="J11">
        <v>1</v>
      </c>
      <c r="K11">
        <v>0</v>
      </c>
      <c r="L11">
        <v>0</v>
      </c>
      <c r="M11">
        <v>0</v>
      </c>
      <c r="N11">
        <v>0</v>
      </c>
      <c r="O11">
        <v>0</v>
      </c>
      <c r="P11">
        <v>0</v>
      </c>
      <c r="Q11">
        <v>0</v>
      </c>
      <c r="R11">
        <v>0</v>
      </c>
      <c r="S11">
        <v>0</v>
      </c>
      <c r="T11">
        <v>0</v>
      </c>
      <c r="U11">
        <v>0</v>
      </c>
      <c r="V11">
        <v>0</v>
      </c>
      <c r="W11" t="s">
        <v>40</v>
      </c>
      <c r="X11" t="s">
        <v>40</v>
      </c>
      <c r="Y11" t="s">
        <v>40</v>
      </c>
      <c r="Z11" t="s">
        <v>40</v>
      </c>
      <c r="AA11" t="s">
        <v>40</v>
      </c>
      <c r="AB11" t="s">
        <v>40</v>
      </c>
      <c r="AC11" t="s">
        <v>40</v>
      </c>
      <c r="AD11" t="s">
        <v>40</v>
      </c>
      <c r="AE11" t="s">
        <v>40</v>
      </c>
      <c r="AF11" t="s">
        <v>40</v>
      </c>
      <c r="AG11" t="s">
        <v>40</v>
      </c>
      <c r="AH11" t="s">
        <v>40</v>
      </c>
      <c r="AI11" t="s">
        <v>40</v>
      </c>
      <c r="AJ11" t="s">
        <v>40</v>
      </c>
      <c r="AK11" t="s">
        <v>40</v>
      </c>
      <c r="AL11" t="s">
        <v>40</v>
      </c>
      <c r="AM11" t="s">
        <v>40</v>
      </c>
      <c r="AN11" t="s">
        <v>40</v>
      </c>
    </row>
    <row r="12" spans="1:41" x14ac:dyDescent="0.25">
      <c r="A12">
        <v>4E+20</v>
      </c>
      <c r="B12" t="s">
        <v>116</v>
      </c>
      <c r="C12" t="s">
        <v>205</v>
      </c>
      <c r="D12" t="s">
        <v>84</v>
      </c>
      <c r="E12">
        <v>30514</v>
      </c>
      <c r="F12">
        <v>314</v>
      </c>
      <c r="G12" s="2">
        <v>1.0290358523956201E-2</v>
      </c>
      <c r="H12">
        <v>11</v>
      </c>
      <c r="I12">
        <v>1</v>
      </c>
      <c r="J12">
        <v>19</v>
      </c>
      <c r="K12">
        <v>20</v>
      </c>
      <c r="L12">
        <v>52</v>
      </c>
      <c r="M12">
        <v>5</v>
      </c>
      <c r="N12">
        <v>61</v>
      </c>
      <c r="O12">
        <v>0</v>
      </c>
      <c r="P12">
        <v>142</v>
      </c>
      <c r="Q12">
        <v>0</v>
      </c>
      <c r="R12">
        <v>0</v>
      </c>
      <c r="S12">
        <v>3</v>
      </c>
      <c r="T12">
        <v>0</v>
      </c>
      <c r="U12">
        <v>0</v>
      </c>
      <c r="V12">
        <v>0</v>
      </c>
      <c r="W12" t="s">
        <v>40</v>
      </c>
      <c r="X12" t="s">
        <v>40</v>
      </c>
      <c r="Y12" t="s">
        <v>40</v>
      </c>
      <c r="Z12" t="s">
        <v>40</v>
      </c>
      <c r="AA12" t="s">
        <v>40</v>
      </c>
      <c r="AB12" t="s">
        <v>40</v>
      </c>
      <c r="AC12" t="s">
        <v>40</v>
      </c>
      <c r="AD12" t="s">
        <v>40</v>
      </c>
      <c r="AE12" t="s">
        <v>40</v>
      </c>
      <c r="AF12" t="s">
        <v>40</v>
      </c>
      <c r="AG12" t="s">
        <v>40</v>
      </c>
      <c r="AH12" t="s">
        <v>40</v>
      </c>
      <c r="AI12" t="s">
        <v>40</v>
      </c>
      <c r="AJ12" t="s">
        <v>40</v>
      </c>
      <c r="AK12" t="s">
        <v>40</v>
      </c>
      <c r="AL12" t="s">
        <v>40</v>
      </c>
      <c r="AM12" t="s">
        <v>40</v>
      </c>
      <c r="AN12" t="s">
        <v>40</v>
      </c>
    </row>
    <row r="13" spans="1:41" x14ac:dyDescent="0.25">
      <c r="A13">
        <v>4E+20</v>
      </c>
      <c r="B13" t="s">
        <v>116</v>
      </c>
      <c r="C13" t="s">
        <v>206</v>
      </c>
      <c r="D13" t="s">
        <v>84</v>
      </c>
      <c r="E13">
        <v>838</v>
      </c>
      <c r="F13">
        <v>15</v>
      </c>
      <c r="G13" s="2">
        <v>1.78997613365155E-2</v>
      </c>
      <c r="H13">
        <v>1</v>
      </c>
      <c r="I13">
        <v>0</v>
      </c>
      <c r="J13">
        <v>3</v>
      </c>
      <c r="K13">
        <v>1</v>
      </c>
      <c r="L13">
        <v>4</v>
      </c>
      <c r="M13">
        <v>0</v>
      </c>
      <c r="N13">
        <v>6</v>
      </c>
      <c r="O13">
        <v>0</v>
      </c>
      <c r="P13">
        <v>0</v>
      </c>
      <c r="Q13">
        <v>0</v>
      </c>
      <c r="R13">
        <v>0</v>
      </c>
      <c r="S13">
        <v>0</v>
      </c>
      <c r="T13">
        <v>0</v>
      </c>
      <c r="U13">
        <v>0</v>
      </c>
      <c r="V13">
        <v>0</v>
      </c>
      <c r="W13" t="s">
        <v>40</v>
      </c>
      <c r="X13" t="s">
        <v>40</v>
      </c>
      <c r="Y13" t="s">
        <v>40</v>
      </c>
      <c r="Z13" t="s">
        <v>40</v>
      </c>
      <c r="AA13" t="s">
        <v>40</v>
      </c>
      <c r="AB13" t="s">
        <v>40</v>
      </c>
      <c r="AC13" t="s">
        <v>40</v>
      </c>
      <c r="AD13" t="s">
        <v>40</v>
      </c>
      <c r="AE13" t="s">
        <v>40</v>
      </c>
      <c r="AF13" t="s">
        <v>40</v>
      </c>
      <c r="AG13" t="s">
        <v>40</v>
      </c>
      <c r="AH13" t="s">
        <v>40</v>
      </c>
      <c r="AI13" t="s">
        <v>40</v>
      </c>
      <c r="AJ13" t="s">
        <v>40</v>
      </c>
      <c r="AK13" t="s">
        <v>40</v>
      </c>
      <c r="AL13" t="s">
        <v>40</v>
      </c>
      <c r="AM13" t="s">
        <v>40</v>
      </c>
      <c r="AN13" t="s">
        <v>40</v>
      </c>
    </row>
    <row r="14" spans="1:41" x14ac:dyDescent="0.25">
      <c r="A14">
        <v>4E+20</v>
      </c>
      <c r="B14" t="s">
        <v>116</v>
      </c>
      <c r="C14" t="s">
        <v>207</v>
      </c>
      <c r="D14" t="s">
        <v>84</v>
      </c>
      <c r="E14">
        <v>1797</v>
      </c>
      <c r="F14">
        <v>48</v>
      </c>
      <c r="G14" s="2">
        <v>2.6711185308848001E-2</v>
      </c>
      <c r="H14">
        <v>8</v>
      </c>
      <c r="I14">
        <v>1</v>
      </c>
      <c r="J14">
        <v>6</v>
      </c>
      <c r="K14">
        <v>3</v>
      </c>
      <c r="L14">
        <v>7</v>
      </c>
      <c r="M14">
        <v>1</v>
      </c>
      <c r="N14">
        <v>5</v>
      </c>
      <c r="O14">
        <v>0</v>
      </c>
      <c r="P14">
        <v>17</v>
      </c>
      <c r="Q14">
        <v>0</v>
      </c>
      <c r="R14">
        <v>0</v>
      </c>
      <c r="S14">
        <v>0</v>
      </c>
      <c r="T14">
        <v>0</v>
      </c>
      <c r="U14">
        <v>0</v>
      </c>
      <c r="V14">
        <v>0</v>
      </c>
      <c r="W14" t="s">
        <v>40</v>
      </c>
      <c r="X14" t="s">
        <v>40</v>
      </c>
      <c r="Y14" t="s">
        <v>40</v>
      </c>
      <c r="Z14" t="s">
        <v>40</v>
      </c>
      <c r="AA14" t="s">
        <v>40</v>
      </c>
      <c r="AB14" t="s">
        <v>40</v>
      </c>
      <c r="AC14" t="s">
        <v>40</v>
      </c>
      <c r="AD14" t="s">
        <v>40</v>
      </c>
      <c r="AE14" t="s">
        <v>40</v>
      </c>
      <c r="AF14" t="s">
        <v>40</v>
      </c>
      <c r="AG14" t="s">
        <v>40</v>
      </c>
      <c r="AH14" t="s">
        <v>40</v>
      </c>
      <c r="AI14" t="s">
        <v>40</v>
      </c>
      <c r="AJ14" t="s">
        <v>40</v>
      </c>
      <c r="AK14" t="s">
        <v>40</v>
      </c>
      <c r="AL14" t="s">
        <v>40</v>
      </c>
      <c r="AM14" t="s">
        <v>40</v>
      </c>
      <c r="AN14" t="s">
        <v>40</v>
      </c>
    </row>
    <row r="15" spans="1:41" x14ac:dyDescent="0.25">
      <c r="A15">
        <v>4E+20</v>
      </c>
      <c r="B15" t="s">
        <v>116</v>
      </c>
      <c r="C15" t="s">
        <v>208</v>
      </c>
      <c r="D15" t="s">
        <v>84</v>
      </c>
      <c r="E15">
        <v>2086</v>
      </c>
      <c r="F15">
        <v>39</v>
      </c>
      <c r="G15" s="2">
        <v>1.8696069031639499E-2</v>
      </c>
      <c r="H15">
        <v>6</v>
      </c>
      <c r="I15">
        <v>0</v>
      </c>
      <c r="J15">
        <v>1</v>
      </c>
      <c r="K15">
        <v>3</v>
      </c>
      <c r="L15">
        <v>1</v>
      </c>
      <c r="M15">
        <v>0</v>
      </c>
      <c r="N15">
        <v>16</v>
      </c>
      <c r="O15">
        <v>0</v>
      </c>
      <c r="P15">
        <v>12</v>
      </c>
      <c r="Q15">
        <v>0</v>
      </c>
      <c r="R15">
        <v>0</v>
      </c>
      <c r="S15">
        <v>0</v>
      </c>
      <c r="T15">
        <v>0</v>
      </c>
      <c r="U15">
        <v>0</v>
      </c>
      <c r="V15">
        <v>0</v>
      </c>
      <c r="W15" t="s">
        <v>40</v>
      </c>
      <c r="X15" t="s">
        <v>40</v>
      </c>
      <c r="Y15" t="s">
        <v>40</v>
      </c>
      <c r="Z15" t="s">
        <v>40</v>
      </c>
      <c r="AA15" t="s">
        <v>40</v>
      </c>
      <c r="AB15" t="s">
        <v>40</v>
      </c>
      <c r="AC15" t="s">
        <v>40</v>
      </c>
      <c r="AD15" t="s">
        <v>40</v>
      </c>
      <c r="AE15" t="s">
        <v>40</v>
      </c>
      <c r="AF15" t="s">
        <v>40</v>
      </c>
      <c r="AG15" t="s">
        <v>40</v>
      </c>
      <c r="AH15" t="s">
        <v>40</v>
      </c>
      <c r="AI15" t="s">
        <v>40</v>
      </c>
      <c r="AJ15" t="s">
        <v>40</v>
      </c>
      <c r="AK15" t="s">
        <v>40</v>
      </c>
      <c r="AL15" t="s">
        <v>40</v>
      </c>
      <c r="AM15" t="s">
        <v>40</v>
      </c>
      <c r="AN15" t="s">
        <v>40</v>
      </c>
    </row>
    <row r="16" spans="1:41" x14ac:dyDescent="0.25">
      <c r="A16">
        <v>4E+20</v>
      </c>
      <c r="B16" t="s">
        <v>116</v>
      </c>
      <c r="C16" s="87" t="s">
        <v>214</v>
      </c>
      <c r="D16" t="s">
        <v>84</v>
      </c>
      <c r="E16">
        <v>87</v>
      </c>
      <c r="F16">
        <v>1</v>
      </c>
      <c r="G16" s="2">
        <v>1.1494252873563199E-2</v>
      </c>
      <c r="H16">
        <v>0</v>
      </c>
      <c r="I16">
        <v>0</v>
      </c>
      <c r="J16">
        <v>0</v>
      </c>
      <c r="K16">
        <v>1</v>
      </c>
      <c r="L16">
        <v>0</v>
      </c>
      <c r="M16">
        <v>0</v>
      </c>
      <c r="N16">
        <v>0</v>
      </c>
      <c r="O16">
        <v>0</v>
      </c>
      <c r="P16">
        <v>0</v>
      </c>
      <c r="Q16">
        <v>0</v>
      </c>
      <c r="R16">
        <v>0</v>
      </c>
      <c r="S16">
        <v>0</v>
      </c>
      <c r="T16">
        <v>0</v>
      </c>
      <c r="U16">
        <v>0</v>
      </c>
      <c r="V16">
        <v>0</v>
      </c>
      <c r="W16" t="s">
        <v>40</v>
      </c>
      <c r="X16" t="s">
        <v>40</v>
      </c>
      <c r="Y16" t="s">
        <v>40</v>
      </c>
      <c r="Z16" t="s">
        <v>40</v>
      </c>
      <c r="AA16" t="s">
        <v>40</v>
      </c>
      <c r="AB16" t="s">
        <v>40</v>
      </c>
      <c r="AC16" t="s">
        <v>40</v>
      </c>
      <c r="AD16" t="s">
        <v>40</v>
      </c>
      <c r="AE16" t="s">
        <v>40</v>
      </c>
      <c r="AF16" t="s">
        <v>40</v>
      </c>
      <c r="AG16" t="s">
        <v>40</v>
      </c>
      <c r="AH16" t="s">
        <v>40</v>
      </c>
      <c r="AI16" t="s">
        <v>40</v>
      </c>
      <c r="AJ16" t="s">
        <v>40</v>
      </c>
      <c r="AK16" t="s">
        <v>40</v>
      </c>
      <c r="AL16" t="s">
        <v>40</v>
      </c>
      <c r="AM16" t="s">
        <v>40</v>
      </c>
      <c r="AN16" t="s">
        <v>40</v>
      </c>
    </row>
    <row r="17" spans="1:40" x14ac:dyDescent="0.25">
      <c r="A17">
        <v>4E+20</v>
      </c>
      <c r="B17" t="s">
        <v>116</v>
      </c>
      <c r="C17" t="s">
        <v>209</v>
      </c>
      <c r="D17" t="s">
        <v>84</v>
      </c>
      <c r="E17">
        <v>1136</v>
      </c>
      <c r="F17">
        <v>29</v>
      </c>
      <c r="G17" s="2">
        <v>2.5528169014084501E-2</v>
      </c>
      <c r="H17">
        <v>4</v>
      </c>
      <c r="I17">
        <v>0</v>
      </c>
      <c r="J17">
        <v>3</v>
      </c>
      <c r="K17">
        <v>2</v>
      </c>
      <c r="L17">
        <v>10</v>
      </c>
      <c r="M17">
        <v>0</v>
      </c>
      <c r="N17">
        <v>2</v>
      </c>
      <c r="O17">
        <v>0</v>
      </c>
      <c r="P17">
        <v>8</v>
      </c>
      <c r="Q17">
        <v>0</v>
      </c>
      <c r="R17">
        <v>0</v>
      </c>
      <c r="S17">
        <v>0</v>
      </c>
      <c r="T17">
        <v>0</v>
      </c>
      <c r="U17">
        <v>0</v>
      </c>
      <c r="V17">
        <v>0</v>
      </c>
      <c r="W17" t="s">
        <v>40</v>
      </c>
      <c r="X17" t="s">
        <v>40</v>
      </c>
      <c r="Y17" t="s">
        <v>40</v>
      </c>
      <c r="Z17" t="s">
        <v>40</v>
      </c>
      <c r="AA17" t="s">
        <v>40</v>
      </c>
      <c r="AB17" t="s">
        <v>40</v>
      </c>
      <c r="AC17" t="s">
        <v>40</v>
      </c>
      <c r="AD17" t="s">
        <v>40</v>
      </c>
      <c r="AE17" t="s">
        <v>40</v>
      </c>
      <c r="AF17" t="s">
        <v>40</v>
      </c>
      <c r="AG17" t="s">
        <v>40</v>
      </c>
      <c r="AH17" t="s">
        <v>40</v>
      </c>
      <c r="AI17" t="s">
        <v>40</v>
      </c>
      <c r="AJ17" t="s">
        <v>40</v>
      </c>
      <c r="AK17" t="s">
        <v>40</v>
      </c>
      <c r="AL17" t="s">
        <v>40</v>
      </c>
      <c r="AM17" t="s">
        <v>40</v>
      </c>
      <c r="AN17" t="s">
        <v>40</v>
      </c>
    </row>
    <row r="18" spans="1:40" x14ac:dyDescent="0.25">
      <c r="A18">
        <v>4E+20</v>
      </c>
      <c r="B18" t="s">
        <v>116</v>
      </c>
      <c r="C18" t="s">
        <v>210</v>
      </c>
      <c r="D18" t="s">
        <v>84</v>
      </c>
      <c r="E18">
        <v>2258</v>
      </c>
      <c r="F18">
        <v>57</v>
      </c>
      <c r="G18" s="2">
        <v>2.5243578387953901E-2</v>
      </c>
      <c r="H18">
        <v>1</v>
      </c>
      <c r="I18">
        <v>2</v>
      </c>
      <c r="J18">
        <v>4</v>
      </c>
      <c r="K18">
        <v>9</v>
      </c>
      <c r="L18">
        <v>0</v>
      </c>
      <c r="M18">
        <v>0</v>
      </c>
      <c r="N18">
        <v>39</v>
      </c>
      <c r="O18">
        <v>0</v>
      </c>
      <c r="P18">
        <v>0</v>
      </c>
      <c r="Q18">
        <v>0</v>
      </c>
      <c r="R18">
        <v>0</v>
      </c>
      <c r="S18">
        <v>2</v>
      </c>
      <c r="T18">
        <v>0</v>
      </c>
      <c r="U18">
        <v>0</v>
      </c>
      <c r="V18">
        <v>0</v>
      </c>
      <c r="W18" t="s">
        <v>40</v>
      </c>
      <c r="X18" t="s">
        <v>40</v>
      </c>
      <c r="Y18" t="s">
        <v>40</v>
      </c>
      <c r="Z18" t="s">
        <v>40</v>
      </c>
      <c r="AA18" t="s">
        <v>40</v>
      </c>
      <c r="AB18" t="s">
        <v>40</v>
      </c>
      <c r="AC18" t="s">
        <v>40</v>
      </c>
      <c r="AD18" t="s">
        <v>40</v>
      </c>
      <c r="AE18" t="s">
        <v>40</v>
      </c>
      <c r="AF18" t="s">
        <v>40</v>
      </c>
      <c r="AG18" t="s">
        <v>40</v>
      </c>
      <c r="AH18" t="s">
        <v>40</v>
      </c>
      <c r="AI18" t="s">
        <v>40</v>
      </c>
      <c r="AJ18" t="s">
        <v>40</v>
      </c>
      <c r="AK18" t="s">
        <v>40</v>
      </c>
      <c r="AL18" t="s">
        <v>40</v>
      </c>
      <c r="AM18" t="s">
        <v>40</v>
      </c>
      <c r="AN18" t="s">
        <v>40</v>
      </c>
    </row>
    <row r="19" spans="1:40" x14ac:dyDescent="0.25">
      <c r="A19">
        <v>4E+20</v>
      </c>
      <c r="B19" t="s">
        <v>116</v>
      </c>
      <c r="C19" t="s">
        <v>211</v>
      </c>
      <c r="D19" t="s">
        <v>84</v>
      </c>
      <c r="E19">
        <v>19446</v>
      </c>
      <c r="F19">
        <v>257</v>
      </c>
      <c r="G19" s="2">
        <v>1.3216085570297201E-2</v>
      </c>
      <c r="H19">
        <v>29</v>
      </c>
      <c r="I19">
        <v>1</v>
      </c>
      <c r="J19">
        <v>39</v>
      </c>
      <c r="K19">
        <v>13</v>
      </c>
      <c r="L19">
        <v>29</v>
      </c>
      <c r="M19">
        <v>0</v>
      </c>
      <c r="N19">
        <v>36</v>
      </c>
      <c r="O19">
        <v>0</v>
      </c>
      <c r="P19">
        <v>108</v>
      </c>
      <c r="Q19">
        <v>0</v>
      </c>
      <c r="R19">
        <v>0</v>
      </c>
      <c r="S19">
        <v>2</v>
      </c>
      <c r="T19">
        <v>0</v>
      </c>
      <c r="U19">
        <v>0</v>
      </c>
      <c r="V19">
        <v>0</v>
      </c>
      <c r="W19" t="s">
        <v>40</v>
      </c>
      <c r="X19" t="s">
        <v>40</v>
      </c>
      <c r="Y19" t="s">
        <v>40</v>
      </c>
      <c r="Z19" t="s">
        <v>40</v>
      </c>
      <c r="AA19" t="s">
        <v>40</v>
      </c>
      <c r="AB19" t="s">
        <v>40</v>
      </c>
      <c r="AC19" t="s">
        <v>40</v>
      </c>
      <c r="AD19" t="s">
        <v>40</v>
      </c>
      <c r="AE19" t="s">
        <v>40</v>
      </c>
      <c r="AF19" t="s">
        <v>40</v>
      </c>
      <c r="AG19" t="s">
        <v>40</v>
      </c>
      <c r="AH19" t="s">
        <v>40</v>
      </c>
      <c r="AI19" t="s">
        <v>40</v>
      </c>
      <c r="AJ19" t="s">
        <v>40</v>
      </c>
      <c r="AK19" t="s">
        <v>40</v>
      </c>
      <c r="AL19" t="s">
        <v>40</v>
      </c>
      <c r="AM19" t="s">
        <v>40</v>
      </c>
      <c r="AN19" t="s">
        <v>40</v>
      </c>
    </row>
    <row r="20" spans="1:40" x14ac:dyDescent="0.25">
      <c r="A20">
        <v>4E+20</v>
      </c>
      <c r="B20" t="s">
        <v>116</v>
      </c>
      <c r="C20" t="s">
        <v>212</v>
      </c>
      <c r="D20" t="s">
        <v>84</v>
      </c>
      <c r="E20">
        <v>874</v>
      </c>
      <c r="F20">
        <v>12</v>
      </c>
      <c r="G20" s="2">
        <v>1.3729977116704799E-2</v>
      </c>
      <c r="H20">
        <v>1</v>
      </c>
      <c r="I20">
        <v>0</v>
      </c>
      <c r="J20">
        <v>0</v>
      </c>
      <c r="K20">
        <v>1</v>
      </c>
      <c r="L20">
        <v>5</v>
      </c>
      <c r="M20">
        <v>0</v>
      </c>
      <c r="N20">
        <v>1</v>
      </c>
      <c r="O20">
        <v>0</v>
      </c>
      <c r="P20">
        <v>4</v>
      </c>
      <c r="Q20">
        <v>0</v>
      </c>
      <c r="R20">
        <v>0</v>
      </c>
      <c r="S20">
        <v>0</v>
      </c>
      <c r="T20">
        <v>0</v>
      </c>
      <c r="U20">
        <v>0</v>
      </c>
      <c r="V20">
        <v>0</v>
      </c>
      <c r="W20" t="s">
        <v>40</v>
      </c>
      <c r="X20" t="s">
        <v>40</v>
      </c>
      <c r="Y20" t="s">
        <v>40</v>
      </c>
      <c r="Z20" t="s">
        <v>40</v>
      </c>
      <c r="AA20" t="s">
        <v>40</v>
      </c>
      <c r="AB20" t="s">
        <v>40</v>
      </c>
      <c r="AC20" t="s">
        <v>40</v>
      </c>
      <c r="AD20" t="s">
        <v>40</v>
      </c>
      <c r="AE20" t="s">
        <v>40</v>
      </c>
      <c r="AF20" t="s">
        <v>40</v>
      </c>
      <c r="AG20" t="s">
        <v>40</v>
      </c>
      <c r="AH20" t="s">
        <v>40</v>
      </c>
      <c r="AI20" t="s">
        <v>40</v>
      </c>
      <c r="AJ20" t="s">
        <v>40</v>
      </c>
      <c r="AK20" t="s">
        <v>40</v>
      </c>
      <c r="AL20" t="s">
        <v>40</v>
      </c>
      <c r="AM20" t="s">
        <v>40</v>
      </c>
      <c r="AN20" t="s">
        <v>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6"/>
  <sheetViews>
    <sheetView workbookViewId="0">
      <selection activeCell="A2" sqref="A2:XFD76"/>
    </sheetView>
  </sheetViews>
  <sheetFormatPr defaultRowHeight="15" x14ac:dyDescent="0.25"/>
  <cols>
    <col min="3" max="3" width="117.42578125" customWidth="1"/>
  </cols>
  <sheetData>
    <row r="1" spans="1:41" x14ac:dyDescent="0.25">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N1" t="s">
        <v>38</v>
      </c>
      <c r="AO1" t="s">
        <v>39</v>
      </c>
    </row>
    <row r="86" spans="3:3" x14ac:dyDescent="0.25">
      <c r="C8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Twitter dashboard</vt:lpstr>
      <vt:lpstr>Instructions</vt:lpstr>
      <vt:lpstr>Data</vt:lpstr>
      <vt:lpstr>Top tweets</vt:lpstr>
      <vt:lpstr>Jun</vt:lpstr>
      <vt:lpstr>Jul</vt:lpstr>
      <vt:lpstr>Aug</vt:lpstr>
      <vt:lpstr>Sep</vt:lpstr>
      <vt:lpstr>Oct</vt:lpstr>
      <vt:lpstr>Nov</vt:lpstr>
      <vt:lpstr>Dec</vt:lpstr>
      <vt:lpstr>Jan</vt:lpstr>
      <vt:lpstr>Feb</vt:lpstr>
      <vt:lpstr>Mar</vt:lpstr>
      <vt:lpstr>Apr</vt:lpstr>
      <vt:lpstr>May</vt:lpstr>
      <vt:lpstr>'Twitter dashboard'!Print_Area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Villaespesa</dc:creator>
  <cp:lastModifiedBy>Elena Villaespesa</cp:lastModifiedBy>
  <cp:lastPrinted>2014-10-11T16:49:51Z</cp:lastPrinted>
  <dcterms:created xsi:type="dcterms:W3CDTF">2014-08-27T15:35:51Z</dcterms:created>
  <dcterms:modified xsi:type="dcterms:W3CDTF">2014-10-11T16:52:35Z</dcterms:modified>
</cp:coreProperties>
</file>